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920" windowHeight="9540"/>
  </bookViews>
  <sheets>
    <sheet name="rozvaha" sheetId="1" r:id="rId1"/>
    <sheet name="výsledovka" sheetId="2" r:id="rId2"/>
  </sheets>
  <definedNames>
    <definedName name="_xlnm._FilterDatabase" localSheetId="1" hidden="1">výsledovka!$A$1:$R$96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84" i="2" l="1"/>
  <c r="N77" i="2"/>
  <c r="O79" i="2" s="1"/>
  <c r="O61" i="2"/>
  <c r="N54" i="2"/>
  <c r="O55" i="2" s="1"/>
  <c r="N50" i="2"/>
  <c r="N47" i="2"/>
  <c r="O50" i="2" s="1"/>
  <c r="O41" i="2"/>
  <c r="O34" i="2"/>
  <c r="O69" i="2" s="1"/>
  <c r="O72" i="2" s="1"/>
  <c r="O26" i="2"/>
  <c r="N19" i="2"/>
  <c r="N16" i="2"/>
  <c r="O19" i="2" s="1"/>
  <c r="O29" i="2" s="1"/>
  <c r="O71" i="2" s="1"/>
  <c r="N10" i="2"/>
  <c r="N8" i="2"/>
  <c r="O89" i="2" l="1"/>
  <c r="O95" i="2" s="1"/>
</calcChain>
</file>

<file path=xl/sharedStrings.xml><?xml version="1.0" encoding="utf-8"?>
<sst xmlns="http://schemas.openxmlformats.org/spreadsheetml/2006/main" count="946" uniqueCount="258">
  <si>
    <t>Finanční výkazy</t>
  </si>
  <si>
    <t>V tisících Kč</t>
  </si>
  <si>
    <t>Rozvaha (netto)</t>
  </si>
  <si>
    <t>Číslo řádku</t>
  </si>
  <si>
    <t>A.</t>
  </si>
  <si>
    <t>Pohledávky za upsaný základní kapitál</t>
  </si>
  <si>
    <t>B.</t>
  </si>
  <si>
    <t>a)</t>
  </si>
  <si>
    <t>zřizovací výdaje</t>
  </si>
  <si>
    <t>b)</t>
  </si>
  <si>
    <t>goodwill</t>
  </si>
  <si>
    <t>C.</t>
  </si>
  <si>
    <t xml:space="preserve">I. </t>
  </si>
  <si>
    <t xml:space="preserve">    a)</t>
  </si>
  <si>
    <t>provozní nemovitosti</t>
  </si>
  <si>
    <t xml:space="preserve">                                 </t>
  </si>
  <si>
    <t>II.</t>
  </si>
  <si>
    <t xml:space="preserve">    1.</t>
  </si>
  <si>
    <t>Podíly v ovládaných osobách</t>
  </si>
  <si>
    <t xml:space="preserve">    2.</t>
  </si>
  <si>
    <t>Dluhové cenné papíry vydané ovládanými osobami a půjčky těmto osobám</t>
  </si>
  <si>
    <t>19</t>
  </si>
  <si>
    <t xml:space="preserve">    3.</t>
  </si>
  <si>
    <t>Podíly s podstatným vlivem</t>
  </si>
  <si>
    <t xml:space="preserve">    4.</t>
  </si>
  <si>
    <t>Dluhové cenné papíry vydané osobami, ve kterých má účetní jednotka podstatný vliv, a půjčky těmto osobám</t>
  </si>
  <si>
    <t>III.</t>
  </si>
  <si>
    <t>22</t>
  </si>
  <si>
    <t>Akcie a ostatní cenné papíry s proměnlivým výnosem, ostatní podíly</t>
  </si>
  <si>
    <t>Dluhové cenné papíry</t>
  </si>
  <si>
    <t>24</t>
  </si>
  <si>
    <t>Finanční umístění v investičních sdruženích</t>
  </si>
  <si>
    <t>Ostatní půjčky</t>
  </si>
  <si>
    <t xml:space="preserve">    5.</t>
  </si>
  <si>
    <t>Depozita u finančních institucí</t>
  </si>
  <si>
    <t xml:space="preserve">    6.</t>
  </si>
  <si>
    <t>Ostatní finanční umístění</t>
  </si>
  <si>
    <t>28</t>
  </si>
  <si>
    <t>IV.</t>
  </si>
  <si>
    <t>Depozita při aktivním zajištění</t>
  </si>
  <si>
    <t>29</t>
  </si>
  <si>
    <t>D.</t>
  </si>
  <si>
    <t>Finanční umístění životního pojištění, je-li nositelem investičního rizika pojistník</t>
  </si>
  <si>
    <t>E.</t>
  </si>
  <si>
    <t xml:space="preserve">Dlužníci </t>
  </si>
  <si>
    <t xml:space="preserve"> I.</t>
  </si>
  <si>
    <t xml:space="preserve">Pohledávky z operací přímého pojištění </t>
  </si>
  <si>
    <t>31</t>
  </si>
  <si>
    <t xml:space="preserve">  1.</t>
  </si>
  <si>
    <t xml:space="preserve">   a)</t>
  </si>
  <si>
    <t xml:space="preserve">pohledávky za ovládanými osobami </t>
  </si>
  <si>
    <t xml:space="preserve">   b)</t>
  </si>
  <si>
    <t>pohledávky za pojistníky</t>
  </si>
  <si>
    <t xml:space="preserve">  2.</t>
  </si>
  <si>
    <t xml:space="preserve"> II.</t>
  </si>
  <si>
    <t>Pohledávky z operací zajištění, z toho:</t>
  </si>
  <si>
    <t>38</t>
  </si>
  <si>
    <t xml:space="preserve"> III.</t>
  </si>
  <si>
    <t>Ostatní pohledávky, z toho:</t>
  </si>
  <si>
    <t>pohledávky za ovládanými osobami</t>
  </si>
  <si>
    <t>pohledávky za osobami, ve kterých má účetní jednotka                                                       podstatný vliv</t>
  </si>
  <si>
    <t>F.</t>
  </si>
  <si>
    <t>Ostatní aktiva</t>
  </si>
  <si>
    <t>I.</t>
  </si>
  <si>
    <t>Dlouhodobý hm. majetek, jiný než pozemky a stavby (nemovit.), a zásoby</t>
  </si>
  <si>
    <t>Hotovost na účtech u finančních institucí a hotovost v pokladně</t>
  </si>
  <si>
    <t>46</t>
  </si>
  <si>
    <t>Jiná aktiva</t>
  </si>
  <si>
    <t>47</t>
  </si>
  <si>
    <t>G.</t>
  </si>
  <si>
    <t>Přechodné účty aktiv</t>
  </si>
  <si>
    <t>48</t>
  </si>
  <si>
    <t>Naběhlé úroky a nájemné</t>
  </si>
  <si>
    <t>49</t>
  </si>
  <si>
    <t>Odložené pořizovací náklady na pojistné smlouvy, v tom odděleně:</t>
  </si>
  <si>
    <t>50</t>
  </si>
  <si>
    <t xml:space="preserve">a) </t>
  </si>
  <si>
    <t>v životním pojištění</t>
  </si>
  <si>
    <t>51</t>
  </si>
  <si>
    <t xml:space="preserve">b) </t>
  </si>
  <si>
    <t>v neživotním pojištění</t>
  </si>
  <si>
    <t>52</t>
  </si>
  <si>
    <t>Ostatní přechodné účty aktiv, z toho:</t>
  </si>
  <si>
    <t>53</t>
  </si>
  <si>
    <t>dohadné položky aktivní</t>
  </si>
  <si>
    <t>54</t>
  </si>
  <si>
    <t>AKTIVA  CELKEM</t>
  </si>
  <si>
    <t>Vlastní kapitál</t>
  </si>
  <si>
    <t>55</t>
  </si>
  <si>
    <t>Základní kapitál, z toho:</t>
  </si>
  <si>
    <t>56</t>
  </si>
  <si>
    <t>změny základního kapitálu</t>
  </si>
  <si>
    <t>57</t>
  </si>
  <si>
    <t>Emisní ážio</t>
  </si>
  <si>
    <t>59</t>
  </si>
  <si>
    <t>Rezervní fond na nové ocenění</t>
  </si>
  <si>
    <t>60</t>
  </si>
  <si>
    <t>Ostatní kapitálové fondy</t>
  </si>
  <si>
    <t>61</t>
  </si>
  <si>
    <t>V.</t>
  </si>
  <si>
    <t>Rezervní fond a ostatní fondy ze zisku</t>
  </si>
  <si>
    <t>62</t>
  </si>
  <si>
    <t>VI.</t>
  </si>
  <si>
    <t>Nerozdělený zisk minulých účetních období nebo neuhrazená ztráta minulých účetních období</t>
  </si>
  <si>
    <t>63</t>
  </si>
  <si>
    <t>VII.</t>
  </si>
  <si>
    <t>Zisk nebo ztráta běžného účetního období</t>
  </si>
  <si>
    <t>64</t>
  </si>
  <si>
    <t>Podřízená pasiva</t>
  </si>
  <si>
    <t>65</t>
  </si>
  <si>
    <t>Technické rezervy</t>
  </si>
  <si>
    <t>66</t>
  </si>
  <si>
    <t>1.</t>
  </si>
  <si>
    <t>Rezerva na nezasloužené pojistné</t>
  </si>
  <si>
    <t>67</t>
  </si>
  <si>
    <t>2.</t>
  </si>
  <si>
    <t>70</t>
  </si>
  <si>
    <t>3.</t>
  </si>
  <si>
    <t>73</t>
  </si>
  <si>
    <t>4.</t>
  </si>
  <si>
    <t>Rezerva na splnění závazků z použité technické úrokové miry</t>
  </si>
  <si>
    <t>Technická rezerva životního pojištění, je-li nositelem investičního rizika pojistník</t>
  </si>
  <si>
    <t>89</t>
  </si>
  <si>
    <t xml:space="preserve">Rezervy </t>
  </si>
  <si>
    <t>90</t>
  </si>
  <si>
    <t>Rezerva na důchody a podobné závazky</t>
  </si>
  <si>
    <t>91</t>
  </si>
  <si>
    <t>Rezerva na daně</t>
  </si>
  <si>
    <t>92</t>
  </si>
  <si>
    <t>Ostatní rezervy</t>
  </si>
  <si>
    <t>93</t>
  </si>
  <si>
    <t>Depozita při pasivním zajištění</t>
  </si>
  <si>
    <t>94</t>
  </si>
  <si>
    <t>Věřitelé</t>
  </si>
  <si>
    <t>95</t>
  </si>
  <si>
    <t>Závazky z operací přímého pojištění, z toho:</t>
  </si>
  <si>
    <t>96</t>
  </si>
  <si>
    <t>závazky vůči ovládaným osobám</t>
  </si>
  <si>
    <t>97</t>
  </si>
  <si>
    <t>závazky vůči osobám, ve kterých má účetní jednotka podstatný vliv</t>
  </si>
  <si>
    <t>98</t>
  </si>
  <si>
    <t>Závazky z operací zajištění, z toho:</t>
  </si>
  <si>
    <t>99</t>
  </si>
  <si>
    <t>Výpůjčky zaručené dluhopisem, z toho:</t>
  </si>
  <si>
    <t>102</t>
  </si>
  <si>
    <t>Závazky vůči finančním institucím, z toho:</t>
  </si>
  <si>
    <t>107</t>
  </si>
  <si>
    <t>108</t>
  </si>
  <si>
    <t>Ostatní závazky, z toho:</t>
  </si>
  <si>
    <t>110</t>
  </si>
  <si>
    <t>daňové závazky a závazky ze sociálního zabezpečení</t>
  </si>
  <si>
    <t>111</t>
  </si>
  <si>
    <t>112</t>
  </si>
  <si>
    <t>Garanční fond Kanceláře</t>
  </si>
  <si>
    <t>114</t>
  </si>
  <si>
    <t>H.</t>
  </si>
  <si>
    <t>Přechodné účty pasiv</t>
  </si>
  <si>
    <t>115</t>
  </si>
  <si>
    <t>Výdaje příštích období a výnosy příštích období</t>
  </si>
  <si>
    <t>116</t>
  </si>
  <si>
    <t>Ostatní přechodné účty pasiv, z toho:</t>
  </si>
  <si>
    <t>117</t>
  </si>
  <si>
    <t>dohadné položky pasívní</t>
  </si>
  <si>
    <t>118</t>
  </si>
  <si>
    <t>PASIVA  CELKEM</t>
  </si>
  <si>
    <t xml:space="preserve"> I. TECHNICKÝ ÚČET K NEŽIVOTNÍMU POJIŠŤĚNÍ</t>
  </si>
  <si>
    <t>Základna</t>
  </si>
  <si>
    <t>Výsledek</t>
  </si>
  <si>
    <t>1. Zasloužené pojistné, očištěné od zajištění:</t>
  </si>
  <si>
    <t>x</t>
  </si>
  <si>
    <t>a) předepsané hrubé pojistné</t>
  </si>
  <si>
    <t>c) změna stavu hrubé výše rezervy na nezasloužené pojistné (+/-)</t>
  </si>
  <si>
    <t>2. Převedené výnosy z finančního umístění (investic) z netechnického účtu</t>
  </si>
  <si>
    <t>3. Ostatní technické výnosy, očištěné od zajištění</t>
  </si>
  <si>
    <t>4. Náklady na pojistná plnění, očištěné od zajištění:</t>
  </si>
  <si>
    <t>a) náklady na pojistná plnění:</t>
  </si>
  <si>
    <t>b) změna stavu rezervy na pojistná plnění:</t>
  </si>
  <si>
    <t>5. Změna stavu ostatních technických rezerv, očištěné od zajištění (+/-)</t>
  </si>
  <si>
    <t>6. Prémie a slevy, očištěné od zajištění</t>
  </si>
  <si>
    <t>7. Čistá výše provozních nákladů:</t>
  </si>
  <si>
    <t>a) pořizovací náklady na pojistné smlouvy</t>
  </si>
  <si>
    <t>b) změna stavu časově rozlišených pořizovacích nákladů (+/-)</t>
  </si>
  <si>
    <t>c) správní režie</t>
  </si>
  <si>
    <t>8. Ostatní technické náklady, očištěné od zajištění</t>
  </si>
  <si>
    <t>9. Změna stavu vyrovnávací rezervy (+/-)</t>
  </si>
  <si>
    <t xml:space="preserve">10. Mezisoučet, zůstatek (výsledek) technického účtu k neživotnímu pojištění                        </t>
  </si>
  <si>
    <t xml:space="preserve"> II. TECHNICKÝ ÚČET K ŽIVOTNÍMU POJIŠTĚNÍ</t>
  </si>
  <si>
    <t>c) změna stavu rezervy na nezasloužené pojistné, očištěná od zajištění (+/-)</t>
  </si>
  <si>
    <t>a) výnosy z podílů se zvláštním uvedením těch, které pocházejí z ovládaných osob</t>
  </si>
  <si>
    <t>4. Ostatní technické výnosy, očištěné od zajištění</t>
  </si>
  <si>
    <t>5. Náklady na pojistná plnění, očištěné od zajištění:</t>
  </si>
  <si>
    <t>6. Změna stavu ostatních technických rezerv, očištěná od zajištění (+/-):</t>
  </si>
  <si>
    <t>a) rezervy v životním pojištění:</t>
  </si>
  <si>
    <t>b) ostatní technické rezervy, očištěné od zajištění</t>
  </si>
  <si>
    <t>7. Prémie a slevy, očištěné od zajištění</t>
  </si>
  <si>
    <t>8. Čistá výše provozních nákladů:</t>
  </si>
  <si>
    <t>11. Ostatní technické náklady, očištěné od zajištění</t>
  </si>
  <si>
    <t xml:space="preserve">12. Převod výnosů z finančního umístění (investic) na Netechnický účet </t>
  </si>
  <si>
    <t xml:space="preserve">13. Mezisoučet, zůstatek (výsledek) Technického účtu k životnímu pojištění </t>
  </si>
  <si>
    <t xml:space="preserve"> III. NETECHNICKÝ ÚČET</t>
  </si>
  <si>
    <t>1. Výsledek Technického účtu k neživotnímu pojištění (položka I.10.)</t>
  </si>
  <si>
    <t>2. Výsledek Technického účtu k životnímu pojištění (položka II.13.)</t>
  </si>
  <si>
    <t>4. Převedené výnosy finančního umístění  z tech. účtu k životnímu pojištění</t>
  </si>
  <si>
    <t>7. Ostatní výnosy</t>
  </si>
  <si>
    <t>8. Ostatní náklady</t>
  </si>
  <si>
    <t>9. Daň z příjmů z běžné činnosti</t>
  </si>
  <si>
    <t>10. Zisk nebo ztráta z běžné činnosti po zdanění</t>
  </si>
  <si>
    <t>11. Mimořádné náklady</t>
  </si>
  <si>
    <t>12. Mimořádné výnosy</t>
  </si>
  <si>
    <t>13. Mimořádný zisk nebo ztráta</t>
  </si>
  <si>
    <t>14. Daň z příjmů z mimořádné činnosti</t>
  </si>
  <si>
    <t>15. Ostatní daně neuvedené v předcházejících položkách</t>
  </si>
  <si>
    <t>16. Zisk nebo ztráta za účetní období</t>
  </si>
  <si>
    <t xml:space="preserve">  aa) hrubá výše</t>
  </si>
  <si>
    <t xml:space="preserve">  aa) výnosy z pozemků a staveb - nemovitostí</t>
  </si>
  <si>
    <t xml:space="preserve">  bb) výnosy z ostatních investic</t>
  </si>
  <si>
    <t xml:space="preserve">  aa) výnosy z pozemků a staveb (nemovitostí)</t>
  </si>
  <si>
    <t>Dlouhodobý nehmotný majetek</t>
  </si>
  <si>
    <t>Investice</t>
  </si>
  <si>
    <t>Pozemky a stavby, z toho:</t>
  </si>
  <si>
    <t>Investice v podnikatelských seskupeních</t>
  </si>
  <si>
    <t>Jiné investice</t>
  </si>
  <si>
    <t>Pojistníci, z toho:</t>
  </si>
  <si>
    <t>Pojišťovací zprostředkovatelé, z toho:</t>
  </si>
  <si>
    <t>Rezerva na životní pojištění</t>
  </si>
  <si>
    <t>Rezerva na pojistná plnění nevyřízených pojistných událostí</t>
  </si>
  <si>
    <t>b) pojistné postoupené zajistitelům (-)</t>
  </si>
  <si>
    <t>d) změna stavu rezervy na nezasloužené pojistné, podíl zajistitelů (+/-)</t>
  </si>
  <si>
    <t xml:space="preserve">  bb) podíl zajistitelů (-)</t>
  </si>
  <si>
    <t>d) provize od zajistitelů a podíly na ziscích (-)</t>
  </si>
  <si>
    <t>2. Výnosy z investic:</t>
  </si>
  <si>
    <t>b) výnosy z ostatních investic, se zvl. uv. těch,  z ovládaných osob, v tom:</t>
  </si>
  <si>
    <t>c) změny hodnoty investic</t>
  </si>
  <si>
    <t>d) výnosy z realizace investic</t>
  </si>
  <si>
    <t>3. Přírůstky hodnoty investic</t>
  </si>
  <si>
    <t>9. Náklady na investice</t>
  </si>
  <si>
    <t>a) náklady na správu investic, včetně úroků</t>
  </si>
  <si>
    <t>b) změna hodnoty investic</t>
  </si>
  <si>
    <t>c) náklady spojené s realizací investic</t>
  </si>
  <si>
    <t>10. Úbytky hodnoty investic</t>
  </si>
  <si>
    <t>3. Výnosy z investic</t>
  </si>
  <si>
    <t xml:space="preserve">b) výnosy z ostatních investic, se zvl. uv. těch,  z ovládaných osob, v tom:           </t>
  </si>
  <si>
    <t>5. Náklady na investic</t>
  </si>
  <si>
    <t>b) změny hodnoty investic</t>
  </si>
  <si>
    <t>6. Převod výnosů z investic na tech. účet k neživotnímu pojištění</t>
  </si>
  <si>
    <t>a) pohledávky za ovládanými osobami</t>
  </si>
  <si>
    <t xml:space="preserve">Finanční údaje o činnosti společnosti </t>
  </si>
  <si>
    <t>*auditovaná čísla</t>
  </si>
  <si>
    <t>0</t>
  </si>
  <si>
    <t>Aktuální období 30.6.    2020</t>
  </si>
  <si>
    <t>Aktuální období 30.6.2020</t>
  </si>
  <si>
    <t>Mezi-součet</t>
  </si>
  <si>
    <t>Aktuální období 30.9.2020</t>
  </si>
  <si>
    <t>Aktuální období 31.12.2020</t>
  </si>
  <si>
    <t>Aktuální období 31.3.2021</t>
  </si>
  <si>
    <t>Aktuální období 31. 3. 2021</t>
  </si>
  <si>
    <t>Aktuální období 31. 12. 2020</t>
  </si>
  <si>
    <t>Aktuální období 30. 9.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</si>
</sst>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sz val="16"/>
      <name val="Arial CE"/>
      <family val="2"/>
      <charset val="238"/>
    </font>
    <font>
      <b/>
      <sz val="16"/>
      <color indexed="8"/>
      <name val="Calibri"/>
      <family val="2"/>
      <charset val="238"/>
    </font>
    <font>
      <b/>
      <sz val="12"/>
      <name val="Arial CE"/>
      <family val="2"/>
      <charset val="238"/>
    </font>
    <font>
      <b/>
      <sz val="9"/>
      <name val="Arial CE"/>
      <charset val="238"/>
    </font>
    <font>
      <sz val="9"/>
      <name val="Arial CE"/>
      <family val="2"/>
      <charset val="238"/>
    </font>
    <font>
      <sz val="9"/>
      <name val="Arial CE"/>
      <charset val="238"/>
    </font>
    <font>
      <b/>
      <sz val="8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7"/>
      <color indexed="8"/>
      <name val="Arial"/>
      <family val="2"/>
      <charset val="238"/>
    </font>
    <font>
      <b/>
      <sz val="7"/>
      <name val="Arial CE"/>
      <family val="2"/>
      <charset val="238"/>
    </font>
    <font>
      <b/>
      <sz val="11"/>
      <color indexed="8"/>
      <name val="Calibri"/>
      <family val="2"/>
      <charset val="238"/>
    </font>
    <font>
      <b/>
      <sz val="7"/>
      <name val="Arial"/>
      <family val="2"/>
      <charset val="238"/>
    </font>
    <font>
      <sz val="10"/>
      <color theme="1"/>
      <name val="Calibri"/>
      <family val="2"/>
      <charset val="238"/>
    </font>
    <font>
      <b/>
      <sz val="7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CC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1">
    <xf numFmtId="0" fontId="0" fillId="0" borderId="0" xfId="0"/>
    <xf numFmtId="0" fontId="1" fillId="0" borderId="0" xfId="1"/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right" vertical="center"/>
    </xf>
    <xf numFmtId="0" fontId="8" fillId="0" borderId="0" xfId="1" applyFont="1" applyBorder="1" applyAlignment="1">
      <alignment vertical="center"/>
    </xf>
    <xf numFmtId="0" fontId="8" fillId="0" borderId="0" xfId="1" quotePrefix="1" applyFont="1" applyBorder="1" applyAlignment="1">
      <alignment horizontal="center" vertical="center"/>
    </xf>
    <xf numFmtId="0" fontId="8" fillId="0" borderId="0" xfId="1" applyFont="1" applyBorder="1" applyAlignment="1">
      <alignment horizontal="right" vertical="center"/>
    </xf>
    <xf numFmtId="49" fontId="8" fillId="0" borderId="0" xfId="1" applyNumberFormat="1" applyFont="1" applyBorder="1" applyAlignment="1">
      <alignment horizontal="right" vertical="center"/>
    </xf>
    <xf numFmtId="0" fontId="8" fillId="0" borderId="0" xfId="1" applyNumberFormat="1" applyFont="1" applyBorder="1" applyAlignment="1">
      <alignment horizontal="center" vertical="center"/>
    </xf>
    <xf numFmtId="0" fontId="8" fillId="0" borderId="0" xfId="1" quotePrefix="1" applyNumberFormat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left" vertical="center"/>
    </xf>
    <xf numFmtId="49" fontId="8" fillId="0" borderId="0" xfId="1" applyNumberFormat="1" applyFont="1" applyBorder="1" applyAlignment="1">
      <alignment horizontal="left" vertical="center"/>
    </xf>
    <xf numFmtId="0" fontId="8" fillId="0" borderId="6" xfId="1" applyFont="1" applyBorder="1" applyAlignment="1">
      <alignment horizontal="right" vertical="center"/>
    </xf>
    <xf numFmtId="0" fontId="8" fillId="0" borderId="3" xfId="1" applyFont="1" applyBorder="1" applyAlignment="1">
      <alignment horizontal="center" vertical="center"/>
    </xf>
    <xf numFmtId="0" fontId="8" fillId="0" borderId="7" xfId="1" applyFont="1" applyBorder="1" applyAlignment="1">
      <alignment horizontal="right" vertical="center"/>
    </xf>
    <xf numFmtId="0" fontId="8" fillId="0" borderId="1" xfId="1" applyFont="1" applyBorder="1" applyAlignment="1">
      <alignment horizontal="left" vertical="center"/>
    </xf>
    <xf numFmtId="0" fontId="8" fillId="0" borderId="0" xfId="1" applyFont="1" applyFill="1" applyBorder="1" applyAlignment="1">
      <alignment horizontal="left" vertical="center"/>
    </xf>
    <xf numFmtId="0" fontId="8" fillId="0" borderId="0" xfId="1" applyFont="1" applyBorder="1" applyAlignment="1">
      <alignment vertical="center" wrapText="1"/>
    </xf>
    <xf numFmtId="3" fontId="8" fillId="2" borderId="5" xfId="1" applyNumberFormat="1" applyFont="1" applyFill="1" applyBorder="1" applyAlignment="1">
      <alignment horizontal="right" vertical="center"/>
    </xf>
    <xf numFmtId="3" fontId="8" fillId="2" borderId="0" xfId="1" applyNumberFormat="1" applyFont="1" applyFill="1" applyBorder="1" applyAlignment="1">
      <alignment vertical="center"/>
    </xf>
    <xf numFmtId="3" fontId="8" fillId="2" borderId="0" xfId="1" applyNumberFormat="1" applyFont="1" applyFill="1" applyBorder="1" applyAlignment="1">
      <alignment horizontal="center" vertical="center"/>
    </xf>
    <xf numFmtId="3" fontId="8" fillId="2" borderId="8" xfId="1" applyNumberFormat="1" applyFont="1" applyFill="1" applyBorder="1" applyAlignment="1">
      <alignment horizontal="left" vertical="center"/>
    </xf>
    <xf numFmtId="3" fontId="8" fillId="2" borderId="4" xfId="1" applyNumberFormat="1" applyFont="1" applyFill="1" applyBorder="1" applyAlignment="1">
      <alignment vertical="center"/>
    </xf>
    <xf numFmtId="0" fontId="8" fillId="0" borderId="8" xfId="1" applyFont="1" applyBorder="1" applyAlignment="1">
      <alignment horizontal="right" vertical="center"/>
    </xf>
    <xf numFmtId="0" fontId="8" fillId="0" borderId="4" xfId="1" applyFont="1" applyBorder="1" applyAlignment="1">
      <alignment vertical="center"/>
    </xf>
    <xf numFmtId="49" fontId="8" fillId="0" borderId="4" xfId="1" applyNumberFormat="1" applyFont="1" applyBorder="1" applyAlignment="1">
      <alignment horizontal="right" vertical="center"/>
    </xf>
    <xf numFmtId="49" fontId="8" fillId="0" borderId="4" xfId="1" applyNumberFormat="1" applyFont="1" applyBorder="1" applyAlignment="1">
      <alignment horizontal="center" vertical="center"/>
    </xf>
    <xf numFmtId="49" fontId="8" fillId="0" borderId="0" xfId="1" applyNumberFormat="1" applyFont="1" applyBorder="1" applyAlignment="1">
      <alignment horizontal="center" vertical="center"/>
    </xf>
    <xf numFmtId="49" fontId="8" fillId="0" borderId="0" xfId="1" applyNumberFormat="1" applyFont="1" applyBorder="1" applyAlignment="1">
      <alignment vertical="center"/>
    </xf>
    <xf numFmtId="0" fontId="8" fillId="0" borderId="5" xfId="1" applyFont="1" applyFill="1" applyBorder="1" applyAlignment="1">
      <alignment horizontal="right" vertical="center"/>
    </xf>
    <xf numFmtId="49" fontId="8" fillId="0" borderId="0" xfId="1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vertical="center"/>
    </xf>
    <xf numFmtId="49" fontId="8" fillId="0" borderId="0" xfId="1" applyNumberFormat="1" applyFont="1" applyFill="1" applyBorder="1" applyAlignment="1">
      <alignment horizontal="right" vertical="center"/>
    </xf>
    <xf numFmtId="3" fontId="8" fillId="0" borderId="4" xfId="1" applyNumberFormat="1" applyFont="1" applyBorder="1" applyAlignment="1">
      <alignment horizontal="center" vertical="center"/>
    </xf>
    <xf numFmtId="3" fontId="8" fillId="3" borderId="9" xfId="1" applyNumberFormat="1" applyFont="1" applyFill="1" applyBorder="1" applyAlignment="1">
      <alignment horizontal="right" vertical="center"/>
    </xf>
    <xf numFmtId="3" fontId="8" fillId="0" borderId="9" xfId="1" applyNumberFormat="1" applyFont="1" applyBorder="1" applyAlignment="1">
      <alignment horizontal="right" vertical="center"/>
    </xf>
    <xf numFmtId="3" fontId="8" fillId="0" borderId="9" xfId="1" applyNumberFormat="1" applyFont="1" applyFill="1" applyBorder="1" applyAlignment="1">
      <alignment horizontal="right" vertical="center"/>
    </xf>
    <xf numFmtId="3" fontId="8" fillId="3" borderId="10" xfId="1" applyNumberFormat="1" applyFont="1" applyFill="1" applyBorder="1" applyAlignment="1">
      <alignment horizontal="right" vertical="center"/>
    </xf>
    <xf numFmtId="3" fontId="8" fillId="3" borderId="2" xfId="1" applyNumberFormat="1" applyFont="1" applyFill="1" applyBorder="1" applyAlignment="1">
      <alignment horizontal="right" vertical="center"/>
    </xf>
    <xf numFmtId="3" fontId="8" fillId="0" borderId="9" xfId="1" applyNumberFormat="1" applyFont="1" applyFill="1" applyBorder="1" applyAlignment="1">
      <alignment vertical="center"/>
    </xf>
    <xf numFmtId="14" fontId="8" fillId="5" borderId="2" xfId="1" applyNumberFormat="1" applyFont="1" applyFill="1" applyBorder="1" applyAlignment="1">
      <alignment horizontal="center" vertical="center" wrapText="1"/>
    </xf>
    <xf numFmtId="0" fontId="2" fillId="0" borderId="9" xfId="1" applyFont="1" applyBorder="1" applyAlignment="1">
      <alignment horizontal="center"/>
    </xf>
    <xf numFmtId="3" fontId="8" fillId="0" borderId="11" xfId="1" applyNumberFormat="1" applyFont="1" applyFill="1" applyBorder="1" applyAlignment="1">
      <alignment vertical="center"/>
    </xf>
    <xf numFmtId="3" fontId="9" fillId="0" borderId="9" xfId="1" applyNumberFormat="1" applyFont="1" applyFill="1" applyBorder="1" applyAlignment="1">
      <alignment vertical="center"/>
    </xf>
    <xf numFmtId="0" fontId="4" fillId="0" borderId="0" xfId="1" applyFont="1" applyBorder="1" applyAlignment="1">
      <alignment horizontal="left" vertical="center"/>
    </xf>
    <xf numFmtId="0" fontId="5" fillId="0" borderId="0" xfId="1" applyFont="1" applyAlignment="1">
      <alignment horizontal="left"/>
    </xf>
    <xf numFmtId="0" fontId="8" fillId="0" borderId="3" xfId="1" quotePrefix="1" applyFont="1" applyBorder="1" applyAlignment="1">
      <alignment horizontal="center" vertical="center"/>
    </xf>
    <xf numFmtId="3" fontId="8" fillId="0" borderId="10" xfId="1" applyNumberFormat="1" applyFont="1" applyFill="1" applyBorder="1" applyAlignment="1">
      <alignment horizontal="right" vertical="center"/>
    </xf>
    <xf numFmtId="0" fontId="8" fillId="0" borderId="0" xfId="1" applyFont="1" applyBorder="1" applyAlignment="1">
      <alignment vertical="center"/>
    </xf>
    <xf numFmtId="0" fontId="11" fillId="0" borderId="0" xfId="0" applyFont="1"/>
    <xf numFmtId="0" fontId="10" fillId="0" borderId="7" xfId="1" applyFont="1" applyBorder="1"/>
    <xf numFmtId="0" fontId="10" fillId="0" borderId="1" xfId="1" applyFont="1" applyBorder="1"/>
    <xf numFmtId="0" fontId="13" fillId="0" borderId="5" xfId="1" applyFont="1" applyBorder="1" applyAlignment="1">
      <alignment vertical="center"/>
    </xf>
    <xf numFmtId="0" fontId="14" fillId="0" borderId="0" xfId="1" applyFont="1" applyBorder="1"/>
    <xf numFmtId="0" fontId="13" fillId="0" borderId="0" xfId="1" applyFont="1" applyBorder="1" applyAlignment="1">
      <alignment vertical="center"/>
    </xf>
    <xf numFmtId="3" fontId="12" fillId="0" borderId="5" xfId="1" applyNumberFormat="1" applyFont="1" applyBorder="1" applyAlignment="1">
      <alignment horizontal="center"/>
    </xf>
    <xf numFmtId="3" fontId="12" fillId="0" borderId="0" xfId="1" applyNumberFormat="1" applyFont="1" applyBorder="1" applyAlignment="1">
      <alignment horizontal="center"/>
    </xf>
    <xf numFmtId="3" fontId="12" fillId="0" borderId="14" xfId="1" applyNumberFormat="1" applyFont="1" applyBorder="1" applyAlignment="1">
      <alignment horizontal="center"/>
    </xf>
    <xf numFmtId="3" fontId="12" fillId="0" borderId="5" xfId="1" applyNumberFormat="1" applyFont="1" applyBorder="1"/>
    <xf numFmtId="3" fontId="12" fillId="0" borderId="0" xfId="1" applyNumberFormat="1" applyFont="1" applyBorder="1"/>
    <xf numFmtId="0" fontId="13" fillId="0" borderId="0" xfId="1" applyFont="1" applyFill="1" applyBorder="1" applyAlignment="1">
      <alignment vertical="center"/>
    </xf>
    <xf numFmtId="0" fontId="13" fillId="0" borderId="8" xfId="1" applyFont="1" applyBorder="1" applyAlignment="1">
      <alignment vertical="center"/>
    </xf>
    <xf numFmtId="0" fontId="13" fillId="0" borderId="5" xfId="1" applyFont="1" applyFill="1" applyBorder="1" applyAlignment="1">
      <alignment vertical="center"/>
    </xf>
    <xf numFmtId="0" fontId="13" fillId="4" borderId="0" xfId="1" applyFont="1" applyFill="1" applyBorder="1" applyAlignment="1">
      <alignment vertical="center"/>
    </xf>
    <xf numFmtId="0" fontId="13" fillId="4" borderId="0" xfId="1" applyFont="1" applyFill="1" applyBorder="1" applyAlignment="1">
      <alignment vertical="center" wrapText="1"/>
    </xf>
    <xf numFmtId="0" fontId="13" fillId="4" borderId="0" xfId="1" applyFont="1" applyFill="1" applyBorder="1" applyAlignment="1">
      <alignment horizontal="left" vertical="center"/>
    </xf>
    <xf numFmtId="0" fontId="13" fillId="0" borderId="6" xfId="1" applyFont="1" applyBorder="1" applyAlignment="1">
      <alignment vertical="center"/>
    </xf>
    <xf numFmtId="0" fontId="13" fillId="4" borderId="3" xfId="1" applyFont="1" applyFill="1" applyBorder="1" applyAlignment="1">
      <alignment vertical="center"/>
    </xf>
    <xf numFmtId="0" fontId="13" fillId="0" borderId="3" xfId="1" applyFont="1" applyBorder="1" applyAlignment="1">
      <alignment vertical="center"/>
    </xf>
    <xf numFmtId="3" fontId="12" fillId="0" borderId="15" xfId="1" applyNumberFormat="1" applyFont="1" applyBorder="1" applyAlignment="1">
      <alignment horizontal="center"/>
    </xf>
    <xf numFmtId="0" fontId="13" fillId="0" borderId="7" xfId="1" applyFont="1" applyBorder="1" applyAlignment="1">
      <alignment vertical="center"/>
    </xf>
    <xf numFmtId="0" fontId="13" fillId="4" borderId="1" xfId="1" applyFont="1" applyFill="1" applyBorder="1" applyAlignment="1">
      <alignment vertical="center"/>
    </xf>
    <xf numFmtId="0" fontId="13" fillId="0" borderId="1" xfId="1" applyFont="1" applyBorder="1" applyAlignment="1">
      <alignment vertical="center"/>
    </xf>
    <xf numFmtId="3" fontId="12" fillId="0" borderId="1" xfId="1" applyNumberFormat="1" applyFont="1" applyBorder="1"/>
    <xf numFmtId="3" fontId="12" fillId="0" borderId="12" xfId="1" applyNumberFormat="1" applyFont="1" applyBorder="1" applyAlignment="1">
      <alignment horizontal="center"/>
    </xf>
    <xf numFmtId="0" fontId="13" fillId="0" borderId="8" xfId="1" applyFont="1" applyFill="1" applyBorder="1" applyAlignment="1">
      <alignment vertical="center"/>
    </xf>
    <xf numFmtId="0" fontId="13" fillId="0" borderId="4" xfId="1" applyFont="1" applyFill="1" applyBorder="1" applyAlignment="1">
      <alignment vertical="center"/>
    </xf>
    <xf numFmtId="0" fontId="13" fillId="0" borderId="4" xfId="1" applyFont="1" applyBorder="1" applyAlignment="1">
      <alignment vertical="center"/>
    </xf>
    <xf numFmtId="0" fontId="16" fillId="0" borderId="0" xfId="0" applyFont="1"/>
    <xf numFmtId="3" fontId="12" fillId="0" borderId="0" xfId="1" applyNumberFormat="1" applyFont="1" applyFill="1" applyBorder="1" applyAlignment="1">
      <alignment horizontal="center"/>
    </xf>
    <xf numFmtId="3" fontId="12" fillId="0" borderId="0" xfId="1" applyNumberFormat="1" applyFont="1" applyFill="1" applyBorder="1"/>
    <xf numFmtId="3" fontId="12" fillId="0" borderId="0" xfId="1" applyNumberFormat="1" applyFont="1" applyFill="1" applyBorder="1" applyAlignment="1">
      <alignment wrapText="1"/>
    </xf>
    <xf numFmtId="3" fontId="12" fillId="0" borderId="0" xfId="1" applyNumberFormat="1" applyFont="1" applyFill="1" applyBorder="1" applyAlignment="1">
      <alignment horizontal="center" wrapText="1"/>
    </xf>
    <xf numFmtId="3" fontId="15" fillId="0" borderId="0" xfId="1" applyNumberFormat="1" applyFont="1" applyFill="1" applyBorder="1" applyAlignment="1">
      <alignment vertical="center"/>
    </xf>
    <xf numFmtId="3" fontId="12" fillId="0" borderId="0" xfId="1" applyNumberFormat="1" applyFont="1" applyFill="1" applyBorder="1" applyAlignment="1">
      <alignment horizontal="right"/>
    </xf>
    <xf numFmtId="3" fontId="15" fillId="0" borderId="0" xfId="1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horizontal="center"/>
    </xf>
    <xf numFmtId="3" fontId="17" fillId="0" borderId="5" xfId="0" applyNumberFormat="1" applyFont="1" applyBorder="1" applyAlignment="1">
      <alignment horizontal="center"/>
    </xf>
    <xf numFmtId="3" fontId="17" fillId="0" borderId="0" xfId="0" applyNumberFormat="1" applyFont="1" applyBorder="1" applyAlignment="1">
      <alignment horizontal="center"/>
    </xf>
    <xf numFmtId="3" fontId="8" fillId="0" borderId="0" xfId="1" applyNumberFormat="1" applyFont="1" applyFill="1" applyBorder="1" applyAlignment="1">
      <alignment horizontal="right" vertical="center"/>
    </xf>
    <xf numFmtId="3" fontId="8" fillId="0" borderId="0" xfId="1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14" fontId="8" fillId="0" borderId="0" xfId="1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3" fontId="8" fillId="2" borderId="9" xfId="1" applyNumberFormat="1" applyFont="1" applyFill="1" applyBorder="1" applyAlignment="1">
      <alignment horizontal="right" vertical="center"/>
    </xf>
    <xf numFmtId="3" fontId="8" fillId="6" borderId="2" xfId="1" applyNumberFormat="1" applyFont="1" applyFill="1" applyBorder="1" applyAlignment="1">
      <alignment horizontal="right" vertical="center"/>
    </xf>
    <xf numFmtId="3" fontId="8" fillId="6" borderId="9" xfId="1" applyNumberFormat="1" applyFont="1" applyFill="1" applyBorder="1" applyAlignment="1">
      <alignment horizontal="right" vertical="center"/>
    </xf>
    <xf numFmtId="3" fontId="8" fillId="6" borderId="9" xfId="1" quotePrefix="1" applyNumberFormat="1" applyFont="1" applyFill="1" applyBorder="1" applyAlignment="1">
      <alignment horizontal="right" vertical="center"/>
    </xf>
    <xf numFmtId="3" fontId="8" fillId="0" borderId="9" xfId="1" quotePrefix="1" applyNumberFormat="1" applyFont="1" applyBorder="1" applyAlignment="1">
      <alignment horizontal="right" vertical="center"/>
    </xf>
    <xf numFmtId="3" fontId="8" fillId="0" borderId="10" xfId="1" quotePrefix="1" applyNumberFormat="1" applyFont="1" applyBorder="1" applyAlignment="1">
      <alignment horizontal="right" vertical="center"/>
    </xf>
    <xf numFmtId="3" fontId="8" fillId="0" borderId="10" xfId="1" applyNumberFormat="1" applyFont="1" applyBorder="1" applyAlignment="1">
      <alignment horizontal="right" vertical="center"/>
    </xf>
    <xf numFmtId="3" fontId="8" fillId="0" borderId="9" xfId="1" quotePrefix="1" applyNumberFormat="1" applyFont="1" applyBorder="1" applyAlignment="1">
      <alignment vertical="center"/>
    </xf>
    <xf numFmtId="3" fontId="8" fillId="0" borderId="9" xfId="1" applyNumberFormat="1" applyFont="1" applyBorder="1" applyAlignment="1">
      <alignment vertical="center"/>
    </xf>
    <xf numFmtId="0" fontId="15" fillId="0" borderId="2" xfId="1" applyFont="1" applyBorder="1" applyAlignment="1">
      <alignment vertical="center"/>
    </xf>
    <xf numFmtId="3" fontId="15" fillId="0" borderId="5" xfId="1" applyNumberFormat="1" applyFont="1" applyBorder="1" applyAlignment="1"/>
    <xf numFmtId="3" fontId="15" fillId="0" borderId="0" xfId="1" applyNumberFormat="1" applyFont="1" applyBorder="1" applyAlignment="1"/>
    <xf numFmtId="3" fontId="15" fillId="0" borderId="14" xfId="1" applyNumberFormat="1" applyFont="1" applyBorder="1" applyAlignment="1"/>
    <xf numFmtId="3" fontId="15" fillId="6" borderId="14" xfId="1" applyNumberFormat="1" applyFont="1" applyFill="1" applyBorder="1" applyAlignment="1"/>
    <xf numFmtId="3" fontId="15" fillId="0" borderId="5" xfId="1" applyNumberFormat="1" applyFont="1" applyFill="1" applyBorder="1" applyAlignment="1"/>
    <xf numFmtId="3" fontId="15" fillId="0" borderId="0" xfId="1" applyNumberFormat="1" applyFont="1" applyFill="1" applyBorder="1" applyAlignment="1"/>
    <xf numFmtId="3" fontId="17" fillId="0" borderId="5" xfId="0" applyNumberFormat="1" applyFont="1" applyBorder="1"/>
    <xf numFmtId="3" fontId="17" fillId="0" borderId="0" xfId="0" applyNumberFormat="1" applyFont="1" applyBorder="1"/>
    <xf numFmtId="3" fontId="17" fillId="0" borderId="14" xfId="0" applyNumberFormat="1" applyFont="1" applyBorder="1"/>
    <xf numFmtId="3" fontId="12" fillId="0" borderId="5" xfId="1" applyNumberFormat="1" applyFont="1" applyBorder="1" applyAlignment="1"/>
    <xf numFmtId="3" fontId="12" fillId="0" borderId="0" xfId="1" applyNumberFormat="1" applyFont="1" applyBorder="1" applyAlignment="1"/>
    <xf numFmtId="3" fontId="12" fillId="6" borderId="14" xfId="1" applyNumberFormat="1" applyFont="1" applyFill="1" applyBorder="1"/>
    <xf numFmtId="3" fontId="15" fillId="0" borderId="0" xfId="1" applyNumberFormat="1" applyFont="1" applyBorder="1" applyAlignment="1">
      <alignment horizontal="center"/>
    </xf>
    <xf numFmtId="3" fontId="15" fillId="0" borderId="14" xfId="1" applyNumberFormat="1" applyFont="1" applyBorder="1" applyAlignment="1">
      <alignment horizontal="center"/>
    </xf>
    <xf numFmtId="3" fontId="15" fillId="0" borderId="14" xfId="1" applyNumberFormat="1" applyFont="1" applyFill="1" applyBorder="1" applyAlignment="1">
      <alignment horizontal="center"/>
    </xf>
    <xf numFmtId="3" fontId="15" fillId="0" borderId="0" xfId="1" applyNumberFormat="1" applyFont="1" applyFill="1" applyBorder="1" applyAlignment="1">
      <alignment horizontal="center"/>
    </xf>
    <xf numFmtId="3" fontId="15" fillId="0" borderId="5" xfId="1" applyNumberFormat="1" applyFont="1" applyBorder="1" applyAlignment="1">
      <alignment vertical="center"/>
    </xf>
    <xf numFmtId="3" fontId="15" fillId="0" borderId="0" xfId="1" applyNumberFormat="1" applyFont="1" applyBorder="1" applyAlignment="1">
      <alignment horizontal="center" vertical="center"/>
    </xf>
    <xf numFmtId="3" fontId="15" fillId="0" borderId="14" xfId="1" applyNumberFormat="1" applyFont="1" applyBorder="1" applyAlignment="1">
      <alignment vertical="center"/>
    </xf>
    <xf numFmtId="3" fontId="15" fillId="0" borderId="5" xfId="1" applyNumberFormat="1" applyFont="1" applyBorder="1" applyAlignment="1">
      <alignment horizontal="center"/>
    </xf>
    <xf numFmtId="3" fontId="15" fillId="6" borderId="14" xfId="1" applyNumberFormat="1" applyFont="1" applyFill="1" applyBorder="1" applyAlignment="1">
      <alignment horizontal="center"/>
    </xf>
    <xf numFmtId="3" fontId="15" fillId="6" borderId="14" xfId="1" applyNumberFormat="1" applyFont="1" applyFill="1" applyBorder="1" applyAlignment="1">
      <alignment vertical="center"/>
    </xf>
    <xf numFmtId="3" fontId="15" fillId="0" borderId="0" xfId="1" applyNumberFormat="1" applyFont="1" applyBorder="1" applyAlignment="1">
      <alignment vertical="center"/>
    </xf>
    <xf numFmtId="3" fontId="15" fillId="0" borderId="14" xfId="1" applyNumberFormat="1" applyFont="1" applyBorder="1" applyAlignment="1">
      <alignment horizontal="center" vertical="center"/>
    </xf>
    <xf numFmtId="3" fontId="15" fillId="0" borderId="8" xfId="1" applyNumberFormat="1" applyFont="1" applyBorder="1" applyAlignment="1">
      <alignment vertical="center" wrapText="1"/>
    </xf>
    <xf numFmtId="3" fontId="15" fillId="0" borderId="4" xfId="1" applyNumberFormat="1" applyFont="1" applyBorder="1" applyAlignment="1">
      <alignment vertical="center" wrapText="1"/>
    </xf>
    <xf numFmtId="3" fontId="15" fillId="6" borderId="13" xfId="1" applyNumberFormat="1" applyFont="1" applyFill="1" applyBorder="1" applyAlignment="1">
      <alignment vertical="center" wrapText="1"/>
    </xf>
    <xf numFmtId="3" fontId="17" fillId="6" borderId="14" xfId="0" applyNumberFormat="1" applyFont="1" applyFill="1" applyBorder="1" applyAlignment="1">
      <alignment horizontal="center"/>
    </xf>
    <xf numFmtId="3" fontId="12" fillId="6" borderId="14" xfId="1" applyNumberFormat="1" applyFont="1" applyFill="1" applyBorder="1" applyAlignment="1">
      <alignment horizontal="center"/>
    </xf>
    <xf numFmtId="3" fontId="12" fillId="0" borderId="6" xfId="1" applyNumberFormat="1" applyFont="1" applyBorder="1" applyAlignment="1">
      <alignment horizontal="center"/>
    </xf>
    <xf numFmtId="3" fontId="12" fillId="0" borderId="3" xfId="1" applyNumberFormat="1" applyFont="1" applyBorder="1" applyAlignment="1">
      <alignment horizontal="center"/>
    </xf>
    <xf numFmtId="3" fontId="12" fillId="0" borderId="7" xfId="1" applyNumberFormat="1" applyFont="1" applyBorder="1" applyAlignment="1">
      <alignment horizontal="center"/>
    </xf>
    <xf numFmtId="3" fontId="12" fillId="0" borderId="1" xfId="1" applyNumberFormat="1" applyFont="1" applyBorder="1" applyAlignment="1">
      <alignment horizontal="center"/>
    </xf>
    <xf numFmtId="3" fontId="12" fillId="0" borderId="8" xfId="1" applyNumberFormat="1" applyFont="1" applyBorder="1"/>
    <xf numFmtId="3" fontId="12" fillId="0" borderId="4" xfId="1" applyNumberFormat="1" applyFont="1" applyBorder="1"/>
    <xf numFmtId="3" fontId="12" fillId="6" borderId="13" xfId="1" applyNumberFormat="1" applyFont="1" applyFill="1" applyBorder="1"/>
    <xf numFmtId="3" fontId="12" fillId="0" borderId="7" xfId="1" applyNumberFormat="1" applyFont="1" applyBorder="1"/>
    <xf numFmtId="3" fontId="12" fillId="0" borderId="12" xfId="1" applyNumberFormat="1" applyFont="1" applyBorder="1"/>
    <xf numFmtId="3" fontId="15" fillId="0" borderId="8" xfId="1" applyNumberFormat="1" applyFont="1" applyBorder="1" applyAlignment="1">
      <alignment horizontal="center"/>
    </xf>
    <xf numFmtId="3" fontId="15" fillId="0" borderId="4" xfId="1" applyNumberFormat="1" applyFont="1" applyBorder="1" applyAlignment="1">
      <alignment horizontal="center"/>
    </xf>
    <xf numFmtId="3" fontId="12" fillId="6" borderId="14" xfId="1" applyNumberFormat="1" applyFont="1" applyFill="1" applyBorder="1" applyAlignment="1">
      <alignment horizontal="right"/>
    </xf>
    <xf numFmtId="3" fontId="15" fillId="6" borderId="14" xfId="1" applyNumberFormat="1" applyFont="1" applyFill="1" applyBorder="1" applyAlignment="1">
      <alignment horizontal="right"/>
    </xf>
    <xf numFmtId="3" fontId="15" fillId="6" borderId="2" xfId="1" applyNumberFormat="1" applyFont="1" applyFill="1" applyBorder="1" applyAlignment="1">
      <alignment horizontal="right"/>
    </xf>
    <xf numFmtId="3" fontId="15" fillId="6" borderId="13" xfId="1" applyNumberFormat="1" applyFont="1" applyFill="1" applyBorder="1" applyAlignment="1">
      <alignment horizontal="right"/>
    </xf>
    <xf numFmtId="3" fontId="15" fillId="0" borderId="0" xfId="1" applyNumberFormat="1" applyFont="1" applyBorder="1" applyAlignment="1">
      <alignment horizontal="right"/>
    </xf>
    <xf numFmtId="0" fontId="15" fillId="0" borderId="5" xfId="1" applyFont="1" applyBorder="1" applyAlignment="1">
      <alignment vertical="center"/>
    </xf>
    <xf numFmtId="0" fontId="15" fillId="0" borderId="0" xfId="1" applyFont="1" applyBorder="1" applyAlignment="1">
      <alignment vertical="center"/>
    </xf>
    <xf numFmtId="0" fontId="15" fillId="0" borderId="14" xfId="1" applyFont="1" applyBorder="1" applyAlignment="1">
      <alignment vertical="center"/>
    </xf>
    <xf numFmtId="0" fontId="15" fillId="0" borderId="5" xfId="1" applyFont="1" applyBorder="1" applyAlignment="1">
      <alignment horizontal="center"/>
    </xf>
    <xf numFmtId="0" fontId="15" fillId="0" borderId="0" xfId="1" applyFont="1" applyBorder="1" applyAlignment="1">
      <alignment horizontal="center"/>
    </xf>
    <xf numFmtId="1" fontId="15" fillId="6" borderId="14" xfId="1" applyNumberFormat="1" applyFont="1" applyFill="1" applyBorder="1" applyAlignment="1">
      <alignment horizontal="center"/>
    </xf>
    <xf numFmtId="0" fontId="15" fillId="0" borderId="14" xfId="1" applyFont="1" applyBorder="1" applyAlignment="1">
      <alignment horizontal="center"/>
    </xf>
    <xf numFmtId="0" fontId="15" fillId="6" borderId="14" xfId="1" applyFont="1" applyFill="1" applyBorder="1" applyAlignment="1">
      <alignment vertical="center"/>
    </xf>
    <xf numFmtId="1" fontId="15" fillId="6" borderId="14" xfId="1" applyNumberFormat="1" applyFont="1" applyFill="1" applyBorder="1" applyAlignment="1">
      <alignment vertical="center"/>
    </xf>
    <xf numFmtId="1" fontId="15" fillId="0" borderId="0" xfId="1" applyNumberFormat="1" applyFont="1" applyBorder="1" applyAlignment="1">
      <alignment vertical="center"/>
    </xf>
    <xf numFmtId="1" fontId="15" fillId="0" borderId="14" xfId="1" applyNumberFormat="1" applyFont="1" applyBorder="1" applyAlignment="1">
      <alignment vertical="center"/>
    </xf>
    <xf numFmtId="0" fontId="15" fillId="0" borderId="8" xfId="1" applyFont="1" applyBorder="1" applyAlignment="1">
      <alignment vertical="center" wrapText="1"/>
    </xf>
    <xf numFmtId="0" fontId="15" fillId="0" borderId="4" xfId="1" applyFont="1" applyBorder="1" applyAlignment="1">
      <alignment vertical="center" wrapText="1"/>
    </xf>
    <xf numFmtId="1" fontId="15" fillId="6" borderId="13" xfId="1" applyNumberFormat="1" applyFont="1" applyFill="1" applyBorder="1" applyAlignment="1">
      <alignment vertical="center" wrapText="1"/>
    </xf>
    <xf numFmtId="0" fontId="17" fillId="0" borderId="5" xfId="0" applyFont="1" applyBorder="1"/>
    <xf numFmtId="0" fontId="17" fillId="0" borderId="0" xfId="0" applyFont="1" applyBorder="1"/>
    <xf numFmtId="0" fontId="17" fillId="0" borderId="14" xfId="0" applyFont="1" applyBorder="1"/>
    <xf numFmtId="0" fontId="17" fillId="0" borderId="5" xfId="0" applyFont="1" applyBorder="1" applyAlignment="1">
      <alignment horizontal="center"/>
    </xf>
    <xf numFmtId="1" fontId="17" fillId="0" borderId="0" xfId="0" applyNumberFormat="1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1" fontId="17" fillId="6" borderId="14" xfId="0" applyNumberFormat="1" applyFont="1" applyFill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2" fillId="0" borderId="5" xfId="1" applyFont="1" applyBorder="1" applyAlignment="1">
      <alignment horizontal="center"/>
    </xf>
    <xf numFmtId="0" fontId="12" fillId="0" borderId="0" xfId="1" applyFont="1" applyBorder="1" applyAlignment="1">
      <alignment horizontal="center"/>
    </xf>
    <xf numFmtId="0" fontId="12" fillId="0" borderId="14" xfId="1" applyFont="1" applyBorder="1" applyAlignment="1">
      <alignment horizontal="center"/>
    </xf>
    <xf numFmtId="3" fontId="12" fillId="0" borderId="14" xfId="1" applyNumberFormat="1" applyFont="1" applyBorder="1" applyAlignment="1"/>
    <xf numFmtId="0" fontId="12" fillId="0" borderId="5" xfId="1" applyFont="1" applyBorder="1"/>
    <xf numFmtId="1" fontId="12" fillId="0" borderId="0" xfId="1" applyNumberFormat="1" applyFont="1" applyBorder="1"/>
    <xf numFmtId="0" fontId="12" fillId="0" borderId="14" xfId="1" applyFont="1" applyBorder="1"/>
    <xf numFmtId="1" fontId="12" fillId="6" borderId="14" xfId="1" applyNumberFormat="1" applyFont="1" applyFill="1" applyBorder="1" applyAlignment="1">
      <alignment horizontal="center"/>
    </xf>
    <xf numFmtId="0" fontId="12" fillId="6" borderId="14" xfId="1" applyFont="1" applyFill="1" applyBorder="1" applyAlignment="1">
      <alignment horizontal="center"/>
    </xf>
    <xf numFmtId="1" fontId="12" fillId="0" borderId="0" xfId="1" applyNumberFormat="1" applyFont="1" applyBorder="1" applyAlignment="1">
      <alignment horizontal="center"/>
    </xf>
    <xf numFmtId="0" fontId="12" fillId="0" borderId="6" xfId="1" applyFont="1" applyBorder="1" applyAlignment="1">
      <alignment horizontal="center"/>
    </xf>
    <xf numFmtId="1" fontId="12" fillId="0" borderId="3" xfId="1" applyNumberFormat="1" applyFont="1" applyBorder="1" applyAlignment="1">
      <alignment horizontal="center"/>
    </xf>
    <xf numFmtId="0" fontId="12" fillId="0" borderId="15" xfId="1" applyFont="1" applyBorder="1" applyAlignment="1">
      <alignment horizontal="center"/>
    </xf>
    <xf numFmtId="0" fontId="12" fillId="0" borderId="7" xfId="1" applyFont="1" applyBorder="1" applyAlignment="1">
      <alignment horizontal="center"/>
    </xf>
    <xf numFmtId="1" fontId="12" fillId="0" borderId="1" xfId="1" applyNumberFormat="1" applyFont="1" applyBorder="1" applyAlignment="1">
      <alignment horizontal="center"/>
    </xf>
    <xf numFmtId="0" fontId="12" fillId="0" borderId="12" xfId="1" applyFont="1" applyBorder="1" applyAlignment="1">
      <alignment horizontal="center"/>
    </xf>
    <xf numFmtId="0" fontId="12" fillId="0" borderId="0" xfId="1" applyFont="1" applyBorder="1"/>
    <xf numFmtId="0" fontId="12" fillId="6" borderId="14" xfId="1" applyFont="1" applyFill="1" applyBorder="1"/>
    <xf numFmtId="0" fontId="12" fillId="0" borderId="8" xfId="1" applyFont="1" applyBorder="1"/>
    <xf numFmtId="0" fontId="12" fillId="0" borderId="4" xfId="1" applyFont="1" applyBorder="1"/>
    <xf numFmtId="1" fontId="12" fillId="6" borderId="13" xfId="1" applyNumberFormat="1" applyFont="1" applyFill="1" applyBorder="1"/>
    <xf numFmtId="0" fontId="12" fillId="0" borderId="7" xfId="1" applyFont="1" applyBorder="1"/>
    <xf numFmtId="0" fontId="12" fillId="0" borderId="1" xfId="1" applyFont="1" applyBorder="1"/>
    <xf numFmtId="0" fontId="12" fillId="0" borderId="12" xfId="1" applyFont="1" applyBorder="1"/>
    <xf numFmtId="1" fontId="12" fillId="6" borderId="14" xfId="1" applyNumberFormat="1" applyFont="1" applyFill="1" applyBorder="1"/>
    <xf numFmtId="0" fontId="15" fillId="6" borderId="14" xfId="1" applyFont="1" applyFill="1" applyBorder="1" applyAlignment="1">
      <alignment horizontal="center"/>
    </xf>
    <xf numFmtId="1" fontId="15" fillId="0" borderId="0" xfId="1" applyNumberFormat="1" applyFont="1" applyBorder="1" applyAlignment="1">
      <alignment horizontal="center"/>
    </xf>
    <xf numFmtId="0" fontId="15" fillId="0" borderId="8" xfId="1" applyFont="1" applyBorder="1" applyAlignment="1">
      <alignment horizontal="center"/>
    </xf>
    <xf numFmtId="1" fontId="15" fillId="6" borderId="2" xfId="1" applyNumberFormat="1" applyFont="1" applyFill="1" applyBorder="1" applyAlignment="1">
      <alignment horizontal="center"/>
    </xf>
    <xf numFmtId="0" fontId="15" fillId="0" borderId="4" xfId="1" applyFont="1" applyBorder="1" applyAlignment="1">
      <alignment horizontal="center"/>
    </xf>
    <xf numFmtId="1" fontId="15" fillId="6" borderId="13" xfId="1" applyNumberFormat="1" applyFont="1" applyFill="1" applyBorder="1" applyAlignment="1">
      <alignment horizontal="center"/>
    </xf>
    <xf numFmtId="0" fontId="15" fillId="0" borderId="0" xfId="1" applyFont="1" applyBorder="1" applyAlignment="1">
      <alignment horizontal="center" vertical="center"/>
    </xf>
    <xf numFmtId="0" fontId="15" fillId="0" borderId="14" xfId="1" applyFont="1" applyBorder="1" applyAlignment="1">
      <alignment horizontal="center" vertical="center"/>
    </xf>
    <xf numFmtId="0" fontId="8" fillId="0" borderId="8" xfId="1" applyFont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0" xfId="1" applyFont="1" applyBorder="1" applyAlignment="1">
      <alignment vertical="center" wrapText="1"/>
    </xf>
    <xf numFmtId="0" fontId="8" fillId="0" borderId="0" xfId="1" applyFont="1" applyBorder="1" applyAlignment="1">
      <alignment horizontal="left" vertical="center" wrapText="1"/>
    </xf>
    <xf numFmtId="0" fontId="8" fillId="0" borderId="0" xfId="1" applyFont="1" applyBorder="1" applyAlignment="1">
      <alignment horizontal="left" vertical="center"/>
    </xf>
    <xf numFmtId="0" fontId="8" fillId="0" borderId="0" xfId="1" applyFont="1" applyFill="1" applyBorder="1" applyAlignment="1">
      <alignment vertical="center" wrapText="1"/>
    </xf>
    <xf numFmtId="0" fontId="8" fillId="0" borderId="3" xfId="1" applyFont="1" applyBorder="1" applyAlignment="1">
      <alignment horizontal="left" vertical="center"/>
    </xf>
    <xf numFmtId="0" fontId="8" fillId="0" borderId="3" xfId="1" applyFont="1" applyBorder="1" applyAlignment="1">
      <alignment vertical="center" wrapText="1"/>
    </xf>
    <xf numFmtId="0" fontId="7" fillId="0" borderId="8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13" fillId="0" borderId="4" xfId="1" applyFont="1" applyBorder="1" applyAlignment="1">
      <alignment vertical="center" wrapText="1"/>
    </xf>
    <xf numFmtId="2" fontId="15" fillId="0" borderId="2" xfId="1" applyNumberFormat="1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99CC"/>
      <color rgb="FFFF669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8"/>
  <sheetViews>
    <sheetView tabSelected="1" workbookViewId="0">
      <selection activeCell="A3" sqref="A3:L3"/>
    </sheetView>
  </sheetViews>
  <sheetFormatPr defaultRowHeight="15" x14ac:dyDescent="0.25"/>
  <cols>
    <col min="6" max="6" width="29.42578125" customWidth="1"/>
    <col min="8" max="8" width="8" customWidth="1"/>
    <col min="9" max="10" width="8" bestFit="1" customWidth="1"/>
    <col min="11" max="11" width="7.7109375" customWidth="1"/>
    <col min="12" max="12" width="8" customWidth="1"/>
  </cols>
  <sheetData>
    <row r="1" spans="1:12" ht="21" x14ac:dyDescent="0.35">
      <c r="A1" s="45" t="s">
        <v>246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2" ht="15.75" x14ac:dyDescent="0.25">
      <c r="A2" s="215" t="s">
        <v>0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</row>
    <row r="3" spans="1:12" x14ac:dyDescent="0.25">
      <c r="A3" s="216" t="s">
        <v>1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7"/>
    </row>
    <row r="4" spans="1:12" ht="48" x14ac:dyDescent="0.25">
      <c r="A4" s="213" t="s">
        <v>2</v>
      </c>
      <c r="B4" s="214"/>
      <c r="C4" s="214"/>
      <c r="D4" s="214"/>
      <c r="E4" s="214"/>
      <c r="F4" s="214"/>
      <c r="G4" s="2" t="s">
        <v>3</v>
      </c>
      <c r="H4" s="41" t="s">
        <v>255</v>
      </c>
      <c r="I4" s="41" t="s">
        <v>256</v>
      </c>
      <c r="J4" s="41" t="s">
        <v>257</v>
      </c>
      <c r="K4" s="41" t="s">
        <v>249</v>
      </c>
      <c r="L4" s="93"/>
    </row>
    <row r="5" spans="1:12" hidden="1" x14ac:dyDescent="0.25">
      <c r="A5" s="3" t="s">
        <v>4</v>
      </c>
      <c r="B5" s="4" t="s">
        <v>5</v>
      </c>
      <c r="C5" s="4"/>
      <c r="D5" s="4"/>
      <c r="E5" s="4"/>
      <c r="F5" s="4"/>
      <c r="G5" s="5">
        <v>10</v>
      </c>
      <c r="H5" s="5"/>
      <c r="I5" s="5"/>
      <c r="J5" s="5"/>
      <c r="K5" s="35"/>
      <c r="L5" s="90"/>
    </row>
    <row r="6" spans="1:12" x14ac:dyDescent="0.25">
      <c r="A6" s="3" t="s">
        <v>6</v>
      </c>
      <c r="B6" s="4" t="s">
        <v>217</v>
      </c>
      <c r="C6" s="4"/>
      <c r="D6" s="6"/>
      <c r="E6" s="6"/>
      <c r="F6" s="7"/>
      <c r="G6" s="8">
        <v>11</v>
      </c>
      <c r="H6" s="97">
        <v>13636.7644</v>
      </c>
      <c r="I6" s="97">
        <v>13477.7461</v>
      </c>
      <c r="J6" s="97">
        <v>12871.212670000001</v>
      </c>
      <c r="K6" s="35">
        <v>12922.421050000001</v>
      </c>
      <c r="L6" s="90"/>
    </row>
    <row r="7" spans="1:12" hidden="1" x14ac:dyDescent="0.25">
      <c r="A7" s="3" t="s">
        <v>7</v>
      </c>
      <c r="B7" s="4" t="s">
        <v>8</v>
      </c>
      <c r="C7" s="4"/>
      <c r="D7" s="4"/>
      <c r="E7" s="4"/>
      <c r="F7" s="7"/>
      <c r="G7" s="9">
        <v>12</v>
      </c>
      <c r="H7" s="98"/>
      <c r="I7" s="98"/>
      <c r="J7" s="98"/>
      <c r="K7" s="36"/>
      <c r="L7" s="90"/>
    </row>
    <row r="8" spans="1:12" hidden="1" x14ac:dyDescent="0.25">
      <c r="A8" s="3" t="s">
        <v>9</v>
      </c>
      <c r="B8" s="4" t="s">
        <v>10</v>
      </c>
      <c r="C8" s="4"/>
      <c r="D8" s="4"/>
      <c r="E8" s="4"/>
      <c r="F8" s="7"/>
      <c r="G8" s="9">
        <v>13</v>
      </c>
      <c r="H8" s="98"/>
      <c r="I8" s="98"/>
      <c r="J8" s="98"/>
      <c r="K8" s="36"/>
      <c r="L8" s="90"/>
    </row>
    <row r="9" spans="1:12" x14ac:dyDescent="0.25">
      <c r="A9" s="3" t="s">
        <v>11</v>
      </c>
      <c r="B9" s="4" t="s">
        <v>218</v>
      </c>
      <c r="C9" s="4"/>
      <c r="D9" s="4"/>
      <c r="E9" s="4"/>
      <c r="F9" s="6"/>
      <c r="G9" s="10">
        <v>14</v>
      </c>
      <c r="H9" s="97">
        <v>501174.82059999998</v>
      </c>
      <c r="I9" s="97">
        <v>320334.4388</v>
      </c>
      <c r="J9" s="97">
        <v>528148.60790000006</v>
      </c>
      <c r="K9" s="35">
        <v>492256.65032999997</v>
      </c>
      <c r="L9" s="90"/>
    </row>
    <row r="10" spans="1:12" x14ac:dyDescent="0.25">
      <c r="A10" s="3" t="s">
        <v>12</v>
      </c>
      <c r="B10" s="11" t="s">
        <v>219</v>
      </c>
      <c r="C10" s="4"/>
      <c r="D10" s="4"/>
      <c r="E10" s="4"/>
      <c r="F10" s="7"/>
      <c r="G10" s="8">
        <v>15</v>
      </c>
      <c r="H10" s="103">
        <v>0</v>
      </c>
      <c r="I10" s="103">
        <v>0</v>
      </c>
      <c r="J10" s="103">
        <v>0</v>
      </c>
      <c r="K10" s="37">
        <v>0</v>
      </c>
      <c r="L10" s="90"/>
    </row>
    <row r="11" spans="1:12" hidden="1" x14ac:dyDescent="0.25">
      <c r="A11" s="3" t="s">
        <v>13</v>
      </c>
      <c r="B11" s="11" t="s">
        <v>14</v>
      </c>
      <c r="C11" s="4"/>
      <c r="D11" s="4"/>
      <c r="E11" s="12" t="s">
        <v>15</v>
      </c>
      <c r="F11" s="6"/>
      <c r="G11" s="5">
        <v>16</v>
      </c>
      <c r="H11" s="99"/>
      <c r="I11" s="99"/>
      <c r="J11" s="99"/>
      <c r="K11" s="36"/>
      <c r="L11" s="90"/>
    </row>
    <row r="12" spans="1:12" x14ac:dyDescent="0.25">
      <c r="A12" s="3" t="s">
        <v>16</v>
      </c>
      <c r="B12" s="209" t="s">
        <v>220</v>
      </c>
      <c r="C12" s="209"/>
      <c r="D12" s="209"/>
      <c r="E12" s="209"/>
      <c r="F12" s="209"/>
      <c r="G12" s="10">
        <v>17</v>
      </c>
      <c r="H12" s="36">
        <v>3149.67</v>
      </c>
      <c r="I12" s="36">
        <v>3149.67</v>
      </c>
      <c r="J12" s="36">
        <v>3149.67</v>
      </c>
      <c r="K12" s="37">
        <v>3149.67</v>
      </c>
      <c r="L12" s="90"/>
    </row>
    <row r="13" spans="1:12" x14ac:dyDescent="0.25">
      <c r="A13" s="3" t="s">
        <v>17</v>
      </c>
      <c r="B13" s="4" t="s">
        <v>18</v>
      </c>
      <c r="C13" s="4"/>
      <c r="D13" s="4"/>
      <c r="E13" s="4"/>
      <c r="F13" s="7"/>
      <c r="G13" s="9">
        <v>18</v>
      </c>
      <c r="H13" s="99">
        <v>3149.67</v>
      </c>
      <c r="I13" s="99">
        <v>3149.67</v>
      </c>
      <c r="J13" s="99">
        <v>3149.67</v>
      </c>
      <c r="K13" s="37">
        <v>3149.67</v>
      </c>
      <c r="L13" s="90"/>
    </row>
    <row r="14" spans="1:12" ht="15" hidden="1" customHeight="1" x14ac:dyDescent="0.25">
      <c r="A14" s="3" t="s">
        <v>19</v>
      </c>
      <c r="B14" s="209" t="s">
        <v>20</v>
      </c>
      <c r="C14" s="209"/>
      <c r="D14" s="209"/>
      <c r="E14" s="209"/>
      <c r="F14" s="209"/>
      <c r="G14" s="5" t="s">
        <v>21</v>
      </c>
      <c r="H14" s="99"/>
      <c r="I14" s="99"/>
      <c r="J14" s="99"/>
      <c r="K14" s="37"/>
      <c r="L14" s="90"/>
    </row>
    <row r="15" spans="1:12" ht="15" hidden="1" customHeight="1" x14ac:dyDescent="0.25">
      <c r="A15" s="3" t="s">
        <v>22</v>
      </c>
      <c r="B15" s="209" t="s">
        <v>23</v>
      </c>
      <c r="C15" s="209"/>
      <c r="D15" s="209"/>
      <c r="E15" s="209"/>
      <c r="F15" s="209"/>
      <c r="G15" s="5">
        <v>20</v>
      </c>
      <c r="H15" s="99"/>
      <c r="I15" s="99"/>
      <c r="J15" s="99"/>
      <c r="K15" s="37"/>
      <c r="L15" s="90"/>
    </row>
    <row r="16" spans="1:12" ht="15" hidden="1" customHeight="1" x14ac:dyDescent="0.25">
      <c r="A16" s="3" t="s">
        <v>24</v>
      </c>
      <c r="B16" s="208" t="s">
        <v>25</v>
      </c>
      <c r="C16" s="208"/>
      <c r="D16" s="208"/>
      <c r="E16" s="208"/>
      <c r="F16" s="208"/>
      <c r="G16" s="5">
        <v>21</v>
      </c>
      <c r="H16" s="99"/>
      <c r="I16" s="99"/>
      <c r="J16" s="99"/>
      <c r="K16" s="37"/>
      <c r="L16" s="90"/>
    </row>
    <row r="17" spans="1:12" x14ac:dyDescent="0.25">
      <c r="A17" s="3" t="s">
        <v>26</v>
      </c>
      <c r="B17" s="209" t="s">
        <v>221</v>
      </c>
      <c r="C17" s="209"/>
      <c r="D17" s="209"/>
      <c r="E17" s="4"/>
      <c r="F17" s="7"/>
      <c r="G17" s="5" t="s">
        <v>27</v>
      </c>
      <c r="H17" s="99">
        <v>498025.15059999999</v>
      </c>
      <c r="I17" s="99">
        <v>317184.76880000002</v>
      </c>
      <c r="J17" s="99">
        <v>524998.93790000002</v>
      </c>
      <c r="K17" s="37">
        <v>489106.98032999999</v>
      </c>
      <c r="L17" s="90"/>
    </row>
    <row r="18" spans="1:12" x14ac:dyDescent="0.25">
      <c r="A18" s="3" t="s">
        <v>17</v>
      </c>
      <c r="B18" s="4" t="s">
        <v>28</v>
      </c>
      <c r="C18" s="4"/>
      <c r="D18" s="4"/>
      <c r="E18" s="4"/>
      <c r="F18" s="4"/>
      <c r="G18" s="5">
        <v>23</v>
      </c>
      <c r="H18" s="102">
        <v>0</v>
      </c>
      <c r="I18" s="102">
        <v>0</v>
      </c>
      <c r="J18" s="102">
        <v>0</v>
      </c>
      <c r="K18" s="40">
        <v>0</v>
      </c>
      <c r="L18" s="91"/>
    </row>
    <row r="19" spans="1:12" x14ac:dyDescent="0.25">
      <c r="A19" s="3" t="s">
        <v>19</v>
      </c>
      <c r="B19" s="4" t="s">
        <v>29</v>
      </c>
      <c r="C19" s="4"/>
      <c r="D19" s="4"/>
      <c r="E19" s="4"/>
      <c r="F19" s="7"/>
      <c r="G19" s="5" t="s">
        <v>30</v>
      </c>
      <c r="H19" s="99">
        <v>225841.64350000001</v>
      </c>
      <c r="I19" s="99">
        <v>193954.96030000001</v>
      </c>
      <c r="J19" s="99">
        <v>202834.99282000001</v>
      </c>
      <c r="K19" s="40">
        <v>298054.92566000001</v>
      </c>
      <c r="L19" s="91"/>
    </row>
    <row r="20" spans="1:12" ht="15" hidden="1" customHeight="1" x14ac:dyDescent="0.25">
      <c r="A20" s="3" t="s">
        <v>22</v>
      </c>
      <c r="B20" s="209" t="s">
        <v>31</v>
      </c>
      <c r="C20" s="209"/>
      <c r="D20" s="209"/>
      <c r="E20" s="209"/>
      <c r="F20" s="209"/>
      <c r="G20" s="5">
        <v>25</v>
      </c>
      <c r="H20" s="99"/>
      <c r="I20" s="99"/>
      <c r="J20" s="99"/>
      <c r="K20" s="37"/>
      <c r="L20" s="90"/>
    </row>
    <row r="21" spans="1:12" ht="15" customHeight="1" x14ac:dyDescent="0.25">
      <c r="A21" s="3" t="s">
        <v>24</v>
      </c>
      <c r="B21" s="209" t="s">
        <v>32</v>
      </c>
      <c r="C21" s="209"/>
      <c r="D21" s="209"/>
      <c r="E21" s="209"/>
      <c r="F21" s="209"/>
      <c r="G21" s="10">
        <v>26</v>
      </c>
      <c r="H21" s="36">
        <v>122183.5071</v>
      </c>
      <c r="I21" s="36">
        <v>123229.8085</v>
      </c>
      <c r="J21" s="36">
        <v>162163.94508</v>
      </c>
      <c r="K21" s="37">
        <v>121052.05467</v>
      </c>
      <c r="L21" s="90"/>
    </row>
    <row r="22" spans="1:12" x14ac:dyDescent="0.25">
      <c r="A22" s="13" t="s">
        <v>33</v>
      </c>
      <c r="B22" s="211" t="s">
        <v>34</v>
      </c>
      <c r="C22" s="211"/>
      <c r="D22" s="211"/>
      <c r="E22" s="211"/>
      <c r="F22" s="211"/>
      <c r="G22" s="47">
        <v>27</v>
      </c>
      <c r="H22" s="100">
        <v>150000</v>
      </c>
      <c r="I22" s="100">
        <v>0</v>
      </c>
      <c r="J22" s="100">
        <v>160000</v>
      </c>
      <c r="K22" s="48">
        <v>70000</v>
      </c>
      <c r="L22" s="90"/>
    </row>
    <row r="23" spans="1:12" hidden="1" x14ac:dyDescent="0.25">
      <c r="A23" s="3" t="s">
        <v>35</v>
      </c>
      <c r="B23" s="4" t="s">
        <v>36</v>
      </c>
      <c r="C23" s="4"/>
      <c r="D23" s="4"/>
      <c r="E23" s="4"/>
      <c r="F23" s="7"/>
      <c r="G23" s="5" t="s">
        <v>37</v>
      </c>
      <c r="H23" s="99"/>
      <c r="I23" s="99"/>
      <c r="J23" s="99"/>
      <c r="K23" s="36"/>
      <c r="L23" s="90"/>
    </row>
    <row r="24" spans="1:12" hidden="1" x14ac:dyDescent="0.25">
      <c r="A24" s="3" t="s">
        <v>38</v>
      </c>
      <c r="B24" s="11" t="s">
        <v>39</v>
      </c>
      <c r="C24" s="4"/>
      <c r="D24" s="4"/>
      <c r="E24" s="4"/>
      <c r="F24" s="7"/>
      <c r="G24" s="5" t="s">
        <v>40</v>
      </c>
      <c r="H24" s="99"/>
      <c r="I24" s="99"/>
      <c r="J24" s="99"/>
      <c r="K24" s="36"/>
      <c r="L24" s="90"/>
    </row>
    <row r="25" spans="1:12" ht="15" hidden="1" customHeight="1" x14ac:dyDescent="0.25">
      <c r="A25" s="13" t="s">
        <v>41</v>
      </c>
      <c r="B25" s="212" t="s">
        <v>42</v>
      </c>
      <c r="C25" s="212"/>
      <c r="D25" s="212"/>
      <c r="E25" s="212"/>
      <c r="F25" s="212"/>
      <c r="G25" s="14">
        <v>30</v>
      </c>
      <c r="H25" s="101"/>
      <c r="I25" s="101"/>
      <c r="J25" s="101"/>
      <c r="K25" s="38"/>
      <c r="L25" s="90"/>
    </row>
    <row r="26" spans="1:12" x14ac:dyDescent="0.25">
      <c r="A26" s="15" t="s">
        <v>43</v>
      </c>
      <c r="B26" s="16" t="s">
        <v>44</v>
      </c>
      <c r="C26" s="16"/>
      <c r="D26" s="16"/>
      <c r="E26" s="16"/>
      <c r="F26" s="16"/>
      <c r="G26" s="10"/>
      <c r="H26" s="97">
        <v>139824.5748</v>
      </c>
      <c r="I26" s="97">
        <v>152679.7781</v>
      </c>
      <c r="J26" s="97">
        <v>123168.77459</v>
      </c>
      <c r="K26" s="35">
        <v>111003.99692000001</v>
      </c>
      <c r="L26" s="90"/>
    </row>
    <row r="27" spans="1:12" x14ac:dyDescent="0.25">
      <c r="A27" s="3" t="s">
        <v>45</v>
      </c>
      <c r="B27" s="4" t="s">
        <v>46</v>
      </c>
      <c r="C27" s="4"/>
      <c r="D27" s="4"/>
      <c r="E27" s="4"/>
      <c r="F27" s="4"/>
      <c r="G27" s="5" t="s">
        <v>47</v>
      </c>
      <c r="H27" s="99">
        <v>109531.2571</v>
      </c>
      <c r="I27" s="99">
        <v>124558.076</v>
      </c>
      <c r="J27" s="99">
        <v>97050.726790000001</v>
      </c>
      <c r="K27" s="37">
        <v>86026.231029999995</v>
      </c>
      <c r="L27" s="90"/>
    </row>
    <row r="28" spans="1:12" x14ac:dyDescent="0.25">
      <c r="A28" s="3" t="s">
        <v>48</v>
      </c>
      <c r="B28" s="4" t="s">
        <v>222</v>
      </c>
      <c r="C28" s="4"/>
      <c r="D28" s="6"/>
      <c r="E28" s="6"/>
      <c r="F28" s="7"/>
      <c r="G28" s="10">
        <v>32</v>
      </c>
      <c r="H28" s="36">
        <v>66583.575700000001</v>
      </c>
      <c r="I28" s="36">
        <v>89625.329500000007</v>
      </c>
      <c r="J28" s="36">
        <v>72565.042530000006</v>
      </c>
      <c r="K28" s="37">
        <v>69840.605360000001</v>
      </c>
      <c r="L28" s="90"/>
    </row>
    <row r="29" spans="1:12" x14ac:dyDescent="0.25">
      <c r="A29" s="3" t="s">
        <v>49</v>
      </c>
      <c r="B29" s="4" t="s">
        <v>50</v>
      </c>
      <c r="C29" s="4"/>
      <c r="D29" s="4"/>
      <c r="E29" s="4"/>
      <c r="F29" s="7"/>
      <c r="G29" s="5">
        <v>33</v>
      </c>
      <c r="H29" s="102">
        <v>0</v>
      </c>
      <c r="I29" s="102">
        <v>0</v>
      </c>
      <c r="J29" s="102">
        <v>0</v>
      </c>
      <c r="K29" s="42">
        <v>0</v>
      </c>
      <c r="L29" s="94"/>
    </row>
    <row r="30" spans="1:12" x14ac:dyDescent="0.25">
      <c r="A30" s="3" t="s">
        <v>51</v>
      </c>
      <c r="B30" s="4" t="s">
        <v>52</v>
      </c>
      <c r="C30" s="4"/>
      <c r="D30" s="4"/>
      <c r="E30" s="4"/>
      <c r="F30" s="7"/>
      <c r="G30" s="5">
        <v>34</v>
      </c>
      <c r="H30" s="99">
        <v>66583.575700000001</v>
      </c>
      <c r="I30" s="99">
        <v>89625.329500000007</v>
      </c>
      <c r="J30" s="99">
        <v>72565.042530000006</v>
      </c>
      <c r="K30" s="37">
        <v>69840.605360000001</v>
      </c>
      <c r="L30" s="90"/>
    </row>
    <row r="31" spans="1:12" x14ac:dyDescent="0.25">
      <c r="A31" s="3" t="s">
        <v>53</v>
      </c>
      <c r="B31" s="4" t="s">
        <v>223</v>
      </c>
      <c r="C31" s="4"/>
      <c r="D31" s="4"/>
      <c r="E31" s="4"/>
      <c r="F31" s="6"/>
      <c r="G31" s="10">
        <v>35</v>
      </c>
      <c r="H31" s="36">
        <v>42947.681299999997</v>
      </c>
      <c r="I31" s="36">
        <v>34932.746500000001</v>
      </c>
      <c r="J31" s="36">
        <v>24485.684260000002</v>
      </c>
      <c r="K31" s="37">
        <v>16185.625669999999</v>
      </c>
      <c r="L31" s="90"/>
    </row>
    <row r="32" spans="1:12" x14ac:dyDescent="0.25">
      <c r="A32" s="3"/>
      <c r="B32" s="49" t="s">
        <v>245</v>
      </c>
      <c r="C32" s="49"/>
      <c r="D32" s="49"/>
      <c r="E32" s="49"/>
      <c r="F32" s="6"/>
      <c r="G32" s="10">
        <v>36</v>
      </c>
      <c r="H32" s="103">
        <v>0</v>
      </c>
      <c r="I32" s="103">
        <v>0</v>
      </c>
      <c r="J32" s="103">
        <v>0</v>
      </c>
      <c r="K32" s="37">
        <v>0</v>
      </c>
      <c r="L32" s="90"/>
    </row>
    <row r="33" spans="1:12" x14ac:dyDescent="0.25">
      <c r="A33" s="3" t="s">
        <v>54</v>
      </c>
      <c r="B33" s="209" t="s">
        <v>55</v>
      </c>
      <c r="C33" s="209"/>
      <c r="D33" s="209"/>
      <c r="E33" s="209"/>
      <c r="F33" s="209"/>
      <c r="G33" s="10" t="s">
        <v>56</v>
      </c>
      <c r="H33" s="36">
        <v>18027.371200000001</v>
      </c>
      <c r="I33" s="36">
        <v>17850.524099999999</v>
      </c>
      <c r="J33" s="36">
        <v>17718.542809999999</v>
      </c>
      <c r="K33" s="37">
        <v>18550.257399999999</v>
      </c>
      <c r="L33" s="90"/>
    </row>
    <row r="34" spans="1:12" x14ac:dyDescent="0.25">
      <c r="A34" s="3" t="s">
        <v>57</v>
      </c>
      <c r="B34" s="209" t="s">
        <v>58</v>
      </c>
      <c r="C34" s="209"/>
      <c r="D34" s="209"/>
      <c r="E34" s="209"/>
      <c r="F34" s="209"/>
      <c r="G34" s="5">
        <v>41</v>
      </c>
      <c r="H34" s="99">
        <v>12265.9465</v>
      </c>
      <c r="I34" s="99">
        <v>10271.178</v>
      </c>
      <c r="J34" s="99">
        <v>8399.5049899999995</v>
      </c>
      <c r="K34" s="37">
        <v>6427.5084900000002</v>
      </c>
      <c r="L34" s="90"/>
    </row>
    <row r="35" spans="1:12" ht="15" customHeight="1" x14ac:dyDescent="0.25">
      <c r="A35" s="3" t="s">
        <v>49</v>
      </c>
      <c r="B35" s="208" t="s">
        <v>59</v>
      </c>
      <c r="C35" s="208"/>
      <c r="D35" s="208"/>
      <c r="E35" s="208"/>
      <c r="F35" s="208"/>
      <c r="G35" s="5">
        <v>42</v>
      </c>
      <c r="H35" s="102">
        <v>0</v>
      </c>
      <c r="I35" s="102">
        <v>0</v>
      </c>
      <c r="J35" s="102">
        <v>0</v>
      </c>
      <c r="K35" s="37">
        <v>0</v>
      </c>
      <c r="L35" s="90"/>
    </row>
    <row r="36" spans="1:12" ht="15" hidden="1" customHeight="1" x14ac:dyDescent="0.25">
      <c r="A36" s="3" t="s">
        <v>51</v>
      </c>
      <c r="B36" s="208" t="s">
        <v>60</v>
      </c>
      <c r="C36" s="208"/>
      <c r="D36" s="208"/>
      <c r="E36" s="208"/>
      <c r="F36" s="208"/>
      <c r="G36" s="5">
        <v>43</v>
      </c>
      <c r="H36" s="99"/>
      <c r="I36" s="99"/>
      <c r="J36" s="99"/>
      <c r="K36" s="37"/>
      <c r="L36" s="90"/>
    </row>
    <row r="37" spans="1:12" x14ac:dyDescent="0.25">
      <c r="A37" s="3" t="s">
        <v>61</v>
      </c>
      <c r="B37" s="209" t="s">
        <v>62</v>
      </c>
      <c r="C37" s="209"/>
      <c r="D37" s="209"/>
      <c r="E37" s="209"/>
      <c r="F37" s="209"/>
      <c r="G37" s="5">
        <v>44</v>
      </c>
      <c r="H37" s="98">
        <v>108941.14299000001</v>
      </c>
      <c r="I37" s="98">
        <v>285017.86353999999</v>
      </c>
      <c r="J37" s="98">
        <v>78601.907480000009</v>
      </c>
      <c r="K37" s="35">
        <v>86164.935469999997</v>
      </c>
      <c r="L37" s="90"/>
    </row>
    <row r="38" spans="1:12" x14ac:dyDescent="0.25">
      <c r="A38" s="3"/>
      <c r="B38" s="4" t="s">
        <v>63</v>
      </c>
      <c r="C38" s="4" t="s">
        <v>64</v>
      </c>
      <c r="D38" s="4"/>
      <c r="E38" s="4"/>
      <c r="F38" s="7"/>
      <c r="G38" s="5">
        <v>45</v>
      </c>
      <c r="H38" s="99">
        <v>4343.7365900000004</v>
      </c>
      <c r="I38" s="99">
        <v>5177.0636400000003</v>
      </c>
      <c r="J38" s="99">
        <v>5121.7445900000002</v>
      </c>
      <c r="K38" s="40">
        <v>5540.7845900000002</v>
      </c>
      <c r="L38" s="91"/>
    </row>
    <row r="39" spans="1:12" x14ac:dyDescent="0.25">
      <c r="A39" s="3"/>
      <c r="B39" s="4" t="s">
        <v>16</v>
      </c>
      <c r="C39" s="4" t="s">
        <v>65</v>
      </c>
      <c r="D39" s="4"/>
      <c r="E39" s="4"/>
      <c r="F39" s="4"/>
      <c r="G39" s="5" t="s">
        <v>66</v>
      </c>
      <c r="H39" s="99">
        <v>104597.40640000001</v>
      </c>
      <c r="I39" s="99">
        <v>279840.79989999998</v>
      </c>
      <c r="J39" s="99">
        <v>73480.162890000007</v>
      </c>
      <c r="K39" s="40">
        <v>80624.150880000001</v>
      </c>
      <c r="L39" s="91"/>
    </row>
    <row r="40" spans="1:12" hidden="1" x14ac:dyDescent="0.25">
      <c r="A40" s="3"/>
      <c r="B40" s="4" t="s">
        <v>26</v>
      </c>
      <c r="C40" s="4" t="s">
        <v>67</v>
      </c>
      <c r="D40" s="4"/>
      <c r="E40" s="4"/>
      <c r="F40" s="4"/>
      <c r="G40" s="10" t="s">
        <v>68</v>
      </c>
      <c r="H40" s="36"/>
      <c r="I40" s="36"/>
      <c r="J40" s="36"/>
      <c r="K40" s="36"/>
      <c r="L40" s="90"/>
    </row>
    <row r="41" spans="1:12" x14ac:dyDescent="0.25">
      <c r="A41" s="3" t="s">
        <v>69</v>
      </c>
      <c r="B41" s="209" t="s">
        <v>70</v>
      </c>
      <c r="C41" s="209"/>
      <c r="D41" s="209"/>
      <c r="E41" s="209"/>
      <c r="F41" s="209"/>
      <c r="G41" s="5" t="s">
        <v>71</v>
      </c>
      <c r="H41" s="98">
        <v>114924.671</v>
      </c>
      <c r="I41" s="98">
        <v>116079.88250000001</v>
      </c>
      <c r="J41" s="98">
        <v>121193.16025</v>
      </c>
      <c r="K41" s="35">
        <v>97203.0389</v>
      </c>
      <c r="L41" s="90"/>
    </row>
    <row r="42" spans="1:12" x14ac:dyDescent="0.25">
      <c r="A42" s="3"/>
      <c r="B42" s="4" t="s">
        <v>63</v>
      </c>
      <c r="C42" s="4" t="s">
        <v>72</v>
      </c>
      <c r="D42" s="4"/>
      <c r="E42" s="4"/>
      <c r="F42" s="7"/>
      <c r="G42" s="5" t="s">
        <v>73</v>
      </c>
      <c r="H42" s="102">
        <v>0</v>
      </c>
      <c r="I42" s="102">
        <v>0</v>
      </c>
      <c r="J42" s="102">
        <v>0</v>
      </c>
      <c r="K42" s="37">
        <v>0</v>
      </c>
      <c r="L42" s="90"/>
    </row>
    <row r="43" spans="1:12" x14ac:dyDescent="0.25">
      <c r="A43" s="3"/>
      <c r="B43" s="17" t="s">
        <v>16</v>
      </c>
      <c r="C43" s="4" t="s">
        <v>74</v>
      </c>
      <c r="D43" s="4"/>
      <c r="E43" s="4"/>
      <c r="F43" s="7"/>
      <c r="G43" s="5" t="s">
        <v>75</v>
      </c>
      <c r="H43" s="99">
        <v>56068.520700000001</v>
      </c>
      <c r="I43" s="99">
        <v>63305.226300000002</v>
      </c>
      <c r="J43" s="99">
        <v>71524.241580000002</v>
      </c>
      <c r="K43" s="40">
        <v>53437.445509999998</v>
      </c>
      <c r="L43" s="91"/>
    </row>
    <row r="44" spans="1:12" x14ac:dyDescent="0.25">
      <c r="A44" s="3"/>
      <c r="B44" s="18"/>
      <c r="C44" s="4" t="s">
        <v>76</v>
      </c>
      <c r="D44" s="4" t="s">
        <v>77</v>
      </c>
      <c r="E44" s="4"/>
      <c r="F44" s="4"/>
      <c r="G44" s="10" t="s">
        <v>78</v>
      </c>
      <c r="H44" s="36">
        <v>224.27825000000001</v>
      </c>
      <c r="I44" s="36">
        <v>174.65875</v>
      </c>
      <c r="J44" s="36">
        <v>164.85977</v>
      </c>
      <c r="K44" s="40">
        <v>195.42151000000001</v>
      </c>
      <c r="L44" s="91"/>
    </row>
    <row r="45" spans="1:12" x14ac:dyDescent="0.25">
      <c r="A45" s="3"/>
      <c r="B45" s="11"/>
      <c r="C45" s="11" t="s">
        <v>79</v>
      </c>
      <c r="D45" s="11" t="s">
        <v>80</v>
      </c>
      <c r="E45" s="11"/>
      <c r="F45" s="11"/>
      <c r="G45" s="10" t="s">
        <v>81</v>
      </c>
      <c r="H45" s="36">
        <v>55844.2425</v>
      </c>
      <c r="I45" s="36">
        <v>63130.567499999997</v>
      </c>
      <c r="J45" s="36">
        <v>71359.381810000006</v>
      </c>
      <c r="K45" s="40">
        <v>53242.023999999998</v>
      </c>
      <c r="L45" s="91"/>
    </row>
    <row r="46" spans="1:12" x14ac:dyDescent="0.25">
      <c r="A46" s="3"/>
      <c r="B46" s="4" t="s">
        <v>26</v>
      </c>
      <c r="C46" s="4" t="s">
        <v>82</v>
      </c>
      <c r="D46" s="4"/>
      <c r="E46" s="4"/>
      <c r="F46" s="4"/>
      <c r="G46" s="5" t="s">
        <v>83</v>
      </c>
      <c r="H46" s="99">
        <v>58856.150300000001</v>
      </c>
      <c r="I46" s="99">
        <v>52774.656199999998</v>
      </c>
      <c r="J46" s="99">
        <v>49668.918669999999</v>
      </c>
      <c r="K46" s="40">
        <v>43765.593390000002</v>
      </c>
      <c r="L46" s="91"/>
    </row>
    <row r="47" spans="1:12" x14ac:dyDescent="0.25">
      <c r="A47" s="19"/>
      <c r="B47" s="20"/>
      <c r="C47" s="20" t="s">
        <v>76</v>
      </c>
      <c r="D47" s="20" t="s">
        <v>84</v>
      </c>
      <c r="E47" s="20"/>
      <c r="F47" s="20"/>
      <c r="G47" s="21" t="s">
        <v>85</v>
      </c>
      <c r="H47" s="95">
        <v>58031.007700000002</v>
      </c>
      <c r="I47" s="95">
        <v>52634.914799999999</v>
      </c>
      <c r="J47" s="95">
        <v>48893.830580000002</v>
      </c>
      <c r="K47" s="40">
        <v>43190.892090000001</v>
      </c>
      <c r="L47" s="91"/>
    </row>
    <row r="48" spans="1:12" x14ac:dyDescent="0.25">
      <c r="A48" s="22" t="s">
        <v>86</v>
      </c>
      <c r="B48" s="23"/>
      <c r="C48" s="23"/>
      <c r="D48" s="23"/>
      <c r="E48" s="23"/>
      <c r="F48" s="23"/>
      <c r="G48" s="23"/>
      <c r="H48" s="96">
        <v>878501.97378999996</v>
      </c>
      <c r="I48" s="96">
        <v>887589.7090400001</v>
      </c>
      <c r="J48" s="96">
        <v>863983.66289000015</v>
      </c>
      <c r="K48" s="39">
        <v>799551.04267</v>
      </c>
      <c r="L48" s="90"/>
    </row>
    <row r="49" spans="1:12" x14ac:dyDescent="0.25">
      <c r="A49" s="24" t="s">
        <v>4</v>
      </c>
      <c r="B49" s="25" t="s">
        <v>87</v>
      </c>
      <c r="C49" s="25"/>
      <c r="D49" s="25"/>
      <c r="E49" s="25"/>
      <c r="F49" s="26"/>
      <c r="G49" s="27" t="s">
        <v>88</v>
      </c>
      <c r="H49" s="96">
        <v>405378.87503</v>
      </c>
      <c r="I49" s="96">
        <v>399690.96650999994</v>
      </c>
      <c r="J49" s="96">
        <v>407079.30618999997</v>
      </c>
      <c r="K49" s="39">
        <v>396345.33055999997</v>
      </c>
      <c r="L49" s="90"/>
    </row>
    <row r="50" spans="1:12" x14ac:dyDescent="0.25">
      <c r="A50" s="3"/>
      <c r="B50" s="4" t="s">
        <v>63</v>
      </c>
      <c r="C50" s="4" t="s">
        <v>89</v>
      </c>
      <c r="D50" s="4"/>
      <c r="E50" s="4"/>
      <c r="F50" s="7"/>
      <c r="G50" s="28" t="s">
        <v>90</v>
      </c>
      <c r="H50" s="36">
        <v>275000</v>
      </c>
      <c r="I50" s="36">
        <v>275000</v>
      </c>
      <c r="J50" s="36">
        <v>275000</v>
      </c>
      <c r="K50" s="43">
        <v>275000</v>
      </c>
      <c r="L50" s="91"/>
    </row>
    <row r="51" spans="1:12" hidden="1" x14ac:dyDescent="0.25">
      <c r="A51" s="3"/>
      <c r="B51" s="4"/>
      <c r="C51" s="4" t="s">
        <v>76</v>
      </c>
      <c r="D51" s="4" t="s">
        <v>91</v>
      </c>
      <c r="E51" s="4"/>
      <c r="F51" s="7"/>
      <c r="G51" s="28" t="s">
        <v>92</v>
      </c>
      <c r="H51" s="36"/>
      <c r="I51" s="36"/>
      <c r="J51" s="36"/>
      <c r="K51" s="40"/>
      <c r="L51" s="91"/>
    </row>
    <row r="52" spans="1:12" hidden="1" x14ac:dyDescent="0.25">
      <c r="A52" s="3"/>
      <c r="B52" s="4" t="s">
        <v>16</v>
      </c>
      <c r="C52" s="4" t="s">
        <v>93</v>
      </c>
      <c r="D52" s="4"/>
      <c r="E52" s="4"/>
      <c r="F52" s="7"/>
      <c r="G52" s="28" t="s">
        <v>94</v>
      </c>
      <c r="H52" s="36"/>
      <c r="I52" s="36"/>
      <c r="J52" s="36"/>
      <c r="K52" s="40"/>
      <c r="L52" s="91"/>
    </row>
    <row r="53" spans="1:12" hidden="1" x14ac:dyDescent="0.25">
      <c r="A53" s="3"/>
      <c r="B53" s="4" t="s">
        <v>26</v>
      </c>
      <c r="C53" s="4" t="s">
        <v>95</v>
      </c>
      <c r="D53" s="4"/>
      <c r="E53" s="4"/>
      <c r="F53" s="7"/>
      <c r="G53" s="28" t="s">
        <v>96</v>
      </c>
      <c r="H53" s="36"/>
      <c r="I53" s="36"/>
      <c r="J53" s="36"/>
      <c r="K53" s="40"/>
      <c r="L53" s="91"/>
    </row>
    <row r="54" spans="1:12" x14ac:dyDescent="0.25">
      <c r="A54" s="3"/>
      <c r="B54" s="4" t="s">
        <v>38</v>
      </c>
      <c r="C54" s="4" t="s">
        <v>97</v>
      </c>
      <c r="D54" s="4"/>
      <c r="E54" s="4"/>
      <c r="F54" s="7"/>
      <c r="G54" s="28" t="s">
        <v>98</v>
      </c>
      <c r="H54" s="36">
        <v>37782.82041</v>
      </c>
      <c r="I54" s="36">
        <v>37782.82041</v>
      </c>
      <c r="J54" s="36">
        <v>37782.82041</v>
      </c>
      <c r="K54" s="40">
        <v>37782.82</v>
      </c>
      <c r="L54" s="91"/>
    </row>
    <row r="55" spans="1:12" x14ac:dyDescent="0.25">
      <c r="A55" s="3"/>
      <c r="B55" s="4" t="s">
        <v>99</v>
      </c>
      <c r="C55" s="4" t="s">
        <v>100</v>
      </c>
      <c r="D55" s="4"/>
      <c r="E55" s="4"/>
      <c r="F55" s="7"/>
      <c r="G55" s="28" t="s">
        <v>101</v>
      </c>
      <c r="H55" s="103">
        <v>0</v>
      </c>
      <c r="I55" s="103">
        <v>0</v>
      </c>
      <c r="J55" s="103">
        <v>0</v>
      </c>
      <c r="K55" s="40">
        <v>0</v>
      </c>
      <c r="L55" s="91"/>
    </row>
    <row r="56" spans="1:12" ht="23.25" customHeight="1" x14ac:dyDescent="0.25">
      <c r="A56" s="3"/>
      <c r="B56" s="4" t="s">
        <v>102</v>
      </c>
      <c r="C56" s="207" t="s">
        <v>103</v>
      </c>
      <c r="D56" s="207"/>
      <c r="E56" s="207"/>
      <c r="F56" s="207"/>
      <c r="G56" s="28" t="s">
        <v>104</v>
      </c>
      <c r="H56" s="36">
        <v>86908.146800000002</v>
      </c>
      <c r="I56" s="36">
        <v>53937.067000000003</v>
      </c>
      <c r="J56" s="36">
        <v>53937.067000000003</v>
      </c>
      <c r="K56" s="40">
        <v>53937.067000000003</v>
      </c>
      <c r="L56" s="91"/>
    </row>
    <row r="57" spans="1:12" ht="15" customHeight="1" x14ac:dyDescent="0.25">
      <c r="A57" s="3"/>
      <c r="B57" s="4" t="s">
        <v>105</v>
      </c>
      <c r="C57" s="207" t="s">
        <v>106</v>
      </c>
      <c r="D57" s="207"/>
      <c r="E57" s="207"/>
      <c r="F57" s="207"/>
      <c r="G57" s="28" t="s">
        <v>107</v>
      </c>
      <c r="H57" s="36">
        <v>5687.9078200000004</v>
      </c>
      <c r="I57" s="36">
        <v>32971.079100000003</v>
      </c>
      <c r="J57" s="36">
        <v>40359.41878</v>
      </c>
      <c r="K57" s="44">
        <v>29625.44356</v>
      </c>
      <c r="L57" s="92"/>
    </row>
    <row r="58" spans="1:12" hidden="1" x14ac:dyDescent="0.25">
      <c r="A58" s="3" t="s">
        <v>6</v>
      </c>
      <c r="B58" s="4" t="s">
        <v>108</v>
      </c>
      <c r="C58" s="4"/>
      <c r="D58" s="4"/>
      <c r="E58" s="4"/>
      <c r="F58" s="7"/>
      <c r="G58" s="28" t="s">
        <v>109</v>
      </c>
      <c r="H58" s="36"/>
      <c r="I58" s="36"/>
      <c r="J58" s="36"/>
      <c r="K58" s="35"/>
      <c r="L58" s="90"/>
    </row>
    <row r="59" spans="1:12" x14ac:dyDescent="0.25">
      <c r="A59" s="3" t="s">
        <v>11</v>
      </c>
      <c r="B59" s="4" t="s">
        <v>110</v>
      </c>
      <c r="C59" s="4"/>
      <c r="D59" s="4"/>
      <c r="E59" s="29"/>
      <c r="F59" s="6"/>
      <c r="G59" s="28" t="s">
        <v>111</v>
      </c>
      <c r="H59" s="97">
        <v>234384.89650000003</v>
      </c>
      <c r="I59" s="97">
        <v>242149.66969999997</v>
      </c>
      <c r="J59" s="97">
        <v>252846.21941000002</v>
      </c>
      <c r="K59" s="35">
        <v>213709.06235000002</v>
      </c>
      <c r="L59" s="90"/>
    </row>
    <row r="60" spans="1:12" x14ac:dyDescent="0.25">
      <c r="A60" s="3"/>
      <c r="B60" s="10" t="s">
        <v>112</v>
      </c>
      <c r="C60" s="4" t="s">
        <v>113</v>
      </c>
      <c r="D60" s="4"/>
      <c r="E60" s="4"/>
      <c r="F60" s="7"/>
      <c r="G60" s="28" t="s">
        <v>114</v>
      </c>
      <c r="H60" s="36">
        <v>121593.06110000001</v>
      </c>
      <c r="I60" s="36">
        <v>140156.764</v>
      </c>
      <c r="J60" s="36">
        <v>155042.04881000001</v>
      </c>
      <c r="K60" s="37">
        <v>124210.71825000001</v>
      </c>
      <c r="L60" s="90"/>
    </row>
    <row r="61" spans="1:12" x14ac:dyDescent="0.25">
      <c r="A61" s="3"/>
      <c r="B61" s="10" t="s">
        <v>115</v>
      </c>
      <c r="C61" s="4" t="s">
        <v>224</v>
      </c>
      <c r="D61" s="4"/>
      <c r="E61" s="4"/>
      <c r="F61" s="7"/>
      <c r="G61" s="28" t="s">
        <v>116</v>
      </c>
      <c r="H61" s="36">
        <v>28669.633000000002</v>
      </c>
      <c r="I61" s="36">
        <v>27542.042000000001</v>
      </c>
      <c r="J61" s="36">
        <v>26593.940999999999</v>
      </c>
      <c r="K61" s="37">
        <v>25628.26</v>
      </c>
      <c r="L61" s="90"/>
    </row>
    <row r="62" spans="1:12" x14ac:dyDescent="0.25">
      <c r="A62" s="3"/>
      <c r="B62" s="10" t="s">
        <v>117</v>
      </c>
      <c r="C62" s="4" t="s">
        <v>225</v>
      </c>
      <c r="D62" s="4"/>
      <c r="E62" s="4"/>
      <c r="F62" s="7"/>
      <c r="G62" s="28" t="s">
        <v>118</v>
      </c>
      <c r="H62" s="36">
        <v>84122.202399999995</v>
      </c>
      <c r="I62" s="36">
        <v>74450.863700000002</v>
      </c>
      <c r="J62" s="36">
        <v>71210.229600000006</v>
      </c>
      <c r="K62" s="37">
        <v>63870.0841</v>
      </c>
      <c r="L62" s="90"/>
    </row>
    <row r="63" spans="1:12" x14ac:dyDescent="0.25">
      <c r="A63" s="3"/>
      <c r="B63" s="10" t="s">
        <v>119</v>
      </c>
      <c r="C63" s="4" t="s">
        <v>120</v>
      </c>
      <c r="D63" s="4"/>
      <c r="E63" s="4"/>
      <c r="F63" s="7"/>
      <c r="G63" s="28"/>
      <c r="H63" s="103">
        <v>0</v>
      </c>
      <c r="I63" s="103">
        <v>0</v>
      </c>
      <c r="J63" s="103">
        <v>0</v>
      </c>
      <c r="K63" s="37">
        <v>0</v>
      </c>
      <c r="L63" s="90"/>
    </row>
    <row r="64" spans="1:12" ht="15" hidden="1" customHeight="1" x14ac:dyDescent="0.25">
      <c r="A64" s="30" t="s">
        <v>41</v>
      </c>
      <c r="B64" s="210" t="s">
        <v>121</v>
      </c>
      <c r="C64" s="210"/>
      <c r="D64" s="210"/>
      <c r="E64" s="210"/>
      <c r="F64" s="210"/>
      <c r="G64" s="31" t="s">
        <v>122</v>
      </c>
      <c r="H64" s="37"/>
      <c r="I64" s="37"/>
      <c r="J64" s="37"/>
      <c r="K64" s="35"/>
      <c r="L64" s="90"/>
    </row>
    <row r="65" spans="1:12" x14ac:dyDescent="0.25">
      <c r="A65" s="30" t="s">
        <v>43</v>
      </c>
      <c r="B65" s="32" t="s">
        <v>123</v>
      </c>
      <c r="C65" s="32"/>
      <c r="D65" s="32"/>
      <c r="E65" s="32"/>
      <c r="F65" s="33"/>
      <c r="G65" s="31" t="s">
        <v>124</v>
      </c>
      <c r="H65" s="97">
        <v>12294.35</v>
      </c>
      <c r="I65" s="97">
        <v>10960.15</v>
      </c>
      <c r="J65" s="97">
        <v>12559.77</v>
      </c>
      <c r="K65" s="35">
        <v>14362.912</v>
      </c>
      <c r="L65" s="90"/>
    </row>
    <row r="66" spans="1:12" hidden="1" x14ac:dyDescent="0.25">
      <c r="A66" s="30"/>
      <c r="B66" s="32" t="s">
        <v>112</v>
      </c>
      <c r="C66" s="32" t="s">
        <v>125</v>
      </c>
      <c r="D66" s="32"/>
      <c r="E66" s="32"/>
      <c r="F66" s="33"/>
      <c r="G66" s="31" t="s">
        <v>126</v>
      </c>
      <c r="H66" s="37"/>
      <c r="I66" s="37"/>
      <c r="J66" s="37"/>
      <c r="K66" s="37"/>
      <c r="L66" s="90"/>
    </row>
    <row r="67" spans="1:12" x14ac:dyDescent="0.25">
      <c r="A67" s="30"/>
      <c r="B67" s="32" t="s">
        <v>115</v>
      </c>
      <c r="C67" s="32" t="s">
        <v>127</v>
      </c>
      <c r="D67" s="32"/>
      <c r="E67" s="32"/>
      <c r="F67" s="33"/>
      <c r="G67" s="31" t="s">
        <v>128</v>
      </c>
      <c r="H67" s="37">
        <v>12294.35</v>
      </c>
      <c r="I67" s="37">
        <v>10960.15</v>
      </c>
      <c r="J67" s="37">
        <v>12559.77</v>
      </c>
      <c r="K67" s="37">
        <v>14362.912</v>
      </c>
      <c r="L67" s="90"/>
    </row>
    <row r="68" spans="1:12" x14ac:dyDescent="0.25">
      <c r="A68" s="30"/>
      <c r="B68" s="32" t="s">
        <v>117</v>
      </c>
      <c r="C68" s="32" t="s">
        <v>129</v>
      </c>
      <c r="D68" s="32"/>
      <c r="E68" s="32"/>
      <c r="F68" s="33"/>
      <c r="G68" s="31" t="s">
        <v>130</v>
      </c>
      <c r="H68" s="37" t="s">
        <v>248</v>
      </c>
      <c r="I68" s="37" t="s">
        <v>248</v>
      </c>
      <c r="J68" s="37" t="s">
        <v>248</v>
      </c>
      <c r="K68" s="37" t="s">
        <v>248</v>
      </c>
      <c r="L68" s="90"/>
    </row>
    <row r="69" spans="1:12" x14ac:dyDescent="0.25">
      <c r="A69" s="3" t="s">
        <v>61</v>
      </c>
      <c r="B69" s="4" t="s">
        <v>131</v>
      </c>
      <c r="C69" s="4"/>
      <c r="D69" s="4"/>
      <c r="E69" s="4"/>
      <c r="F69" s="7"/>
      <c r="G69" s="28" t="s">
        <v>132</v>
      </c>
      <c r="H69" s="97" t="s">
        <v>248</v>
      </c>
      <c r="I69" s="97" t="s">
        <v>248</v>
      </c>
      <c r="J69" s="97" t="s">
        <v>248</v>
      </c>
      <c r="K69" s="35" t="s">
        <v>248</v>
      </c>
      <c r="L69" s="90"/>
    </row>
    <row r="70" spans="1:12" x14ac:dyDescent="0.25">
      <c r="A70" s="3" t="s">
        <v>69</v>
      </c>
      <c r="B70" s="4" t="s">
        <v>133</v>
      </c>
      <c r="C70" s="4"/>
      <c r="D70" s="4"/>
      <c r="E70" s="29"/>
      <c r="F70" s="6"/>
      <c r="G70" s="28" t="s">
        <v>134</v>
      </c>
      <c r="H70" s="97">
        <v>104979.66190000001</v>
      </c>
      <c r="I70" s="97">
        <v>135112.5735</v>
      </c>
      <c r="J70" s="97">
        <v>106662.73452000001</v>
      </c>
      <c r="K70" s="35">
        <v>102556.41755</v>
      </c>
      <c r="L70" s="90"/>
    </row>
    <row r="71" spans="1:12" x14ac:dyDescent="0.25">
      <c r="A71" s="3"/>
      <c r="B71" s="4" t="s">
        <v>12</v>
      </c>
      <c r="C71" s="4" t="s">
        <v>135</v>
      </c>
      <c r="D71" s="4"/>
      <c r="E71" s="29"/>
      <c r="F71" s="6"/>
      <c r="G71" s="28" t="s">
        <v>136</v>
      </c>
      <c r="H71" s="36">
        <v>44843.887799999997</v>
      </c>
      <c r="I71" s="36">
        <v>73849.686600000001</v>
      </c>
      <c r="J71" s="36">
        <v>55337.707620000001</v>
      </c>
      <c r="K71" s="37">
        <v>42172.054559999997</v>
      </c>
      <c r="L71" s="90"/>
    </row>
    <row r="72" spans="1:12" x14ac:dyDescent="0.25">
      <c r="A72" s="3"/>
      <c r="B72" s="4"/>
      <c r="C72" s="4" t="s">
        <v>76</v>
      </c>
      <c r="D72" s="4" t="s">
        <v>137</v>
      </c>
      <c r="E72" s="4"/>
      <c r="F72" s="6"/>
      <c r="G72" s="28" t="s">
        <v>138</v>
      </c>
      <c r="H72" s="36">
        <v>0</v>
      </c>
      <c r="I72" s="36">
        <v>0</v>
      </c>
      <c r="J72" s="36">
        <v>0</v>
      </c>
      <c r="K72" s="37">
        <v>0</v>
      </c>
      <c r="L72" s="90"/>
    </row>
    <row r="73" spans="1:12" ht="15" hidden="1" customHeight="1" x14ac:dyDescent="0.25">
      <c r="A73" s="3"/>
      <c r="B73" s="4"/>
      <c r="C73" s="4" t="s">
        <v>79</v>
      </c>
      <c r="D73" s="207" t="s">
        <v>139</v>
      </c>
      <c r="E73" s="207"/>
      <c r="F73" s="207"/>
      <c r="G73" s="28" t="s">
        <v>140</v>
      </c>
      <c r="H73" s="36"/>
      <c r="I73" s="36"/>
      <c r="J73" s="36"/>
      <c r="K73" s="37"/>
      <c r="L73" s="90"/>
    </row>
    <row r="74" spans="1:12" x14ac:dyDescent="0.25">
      <c r="A74" s="3"/>
      <c r="B74" s="4" t="s">
        <v>16</v>
      </c>
      <c r="C74" s="4" t="s">
        <v>141</v>
      </c>
      <c r="D74" s="4"/>
      <c r="E74" s="4"/>
      <c r="F74" s="7"/>
      <c r="G74" s="28" t="s">
        <v>142</v>
      </c>
      <c r="H74" s="36">
        <v>53211.365299999998</v>
      </c>
      <c r="I74" s="36">
        <v>47889.025699999998</v>
      </c>
      <c r="J74" s="36">
        <v>42834.014770000002</v>
      </c>
      <c r="K74" s="37">
        <v>52296.430339999999</v>
      </c>
      <c r="L74" s="90"/>
    </row>
    <row r="75" spans="1:12" hidden="1" x14ac:dyDescent="0.25">
      <c r="A75" s="3"/>
      <c r="B75" s="4" t="s">
        <v>26</v>
      </c>
      <c r="C75" s="4" t="s">
        <v>143</v>
      </c>
      <c r="D75" s="4"/>
      <c r="E75" s="4"/>
      <c r="F75" s="7"/>
      <c r="G75" s="28" t="s">
        <v>144</v>
      </c>
      <c r="H75" s="36"/>
      <c r="I75" s="36"/>
      <c r="J75" s="36"/>
      <c r="K75" s="36"/>
      <c r="L75" s="90"/>
    </row>
    <row r="76" spans="1:12" hidden="1" x14ac:dyDescent="0.25">
      <c r="A76" s="3"/>
      <c r="B76" s="4" t="s">
        <v>38</v>
      </c>
      <c r="C76" s="4" t="s">
        <v>145</v>
      </c>
      <c r="D76" s="4"/>
      <c r="E76" s="4"/>
      <c r="F76" s="7"/>
      <c r="G76" s="28" t="s">
        <v>146</v>
      </c>
      <c r="H76" s="36"/>
      <c r="I76" s="36"/>
      <c r="J76" s="36"/>
      <c r="K76" s="36"/>
      <c r="L76" s="90"/>
    </row>
    <row r="77" spans="1:12" hidden="1" x14ac:dyDescent="0.25">
      <c r="A77" s="3"/>
      <c r="B77" s="4"/>
      <c r="C77" s="4" t="s">
        <v>76</v>
      </c>
      <c r="D77" s="4" t="s">
        <v>137</v>
      </c>
      <c r="E77" s="4"/>
      <c r="F77" s="6"/>
      <c r="G77" s="28" t="s">
        <v>147</v>
      </c>
      <c r="H77" s="36"/>
      <c r="I77" s="36"/>
      <c r="J77" s="36"/>
      <c r="K77" s="36"/>
      <c r="L77" s="90"/>
    </row>
    <row r="78" spans="1:12" x14ac:dyDescent="0.25">
      <c r="A78" s="3"/>
      <c r="B78" s="4" t="s">
        <v>99</v>
      </c>
      <c r="C78" s="4" t="s">
        <v>148</v>
      </c>
      <c r="D78" s="4"/>
      <c r="E78" s="4"/>
      <c r="F78" s="7"/>
      <c r="G78" s="28" t="s">
        <v>149</v>
      </c>
      <c r="H78" s="36">
        <v>6924.4088000000002</v>
      </c>
      <c r="I78" s="36">
        <v>13373.861199999999</v>
      </c>
      <c r="J78" s="36">
        <v>8491.0121299999992</v>
      </c>
      <c r="K78" s="37">
        <v>8087.9326499999997</v>
      </c>
      <c r="L78" s="90"/>
    </row>
    <row r="79" spans="1:12" x14ac:dyDescent="0.25">
      <c r="A79" s="3"/>
      <c r="B79" s="4"/>
      <c r="C79" s="4" t="s">
        <v>76</v>
      </c>
      <c r="D79" s="4" t="s">
        <v>150</v>
      </c>
      <c r="E79" s="4"/>
      <c r="F79" s="6"/>
      <c r="G79" s="28" t="s">
        <v>151</v>
      </c>
      <c r="H79" s="36">
        <v>1831.11069</v>
      </c>
      <c r="I79" s="36">
        <v>1878.5830699999999</v>
      </c>
      <c r="J79" s="36">
        <v>2428.7377799999999</v>
      </c>
      <c r="K79" s="37">
        <v>2559.2053000000001</v>
      </c>
      <c r="L79" s="90"/>
    </row>
    <row r="80" spans="1:12" x14ac:dyDescent="0.25">
      <c r="A80" s="3"/>
      <c r="B80" s="4"/>
      <c r="C80" s="4" t="s">
        <v>79</v>
      </c>
      <c r="D80" s="4" t="s">
        <v>137</v>
      </c>
      <c r="E80" s="4"/>
      <c r="F80" s="6"/>
      <c r="G80" s="28" t="s">
        <v>152</v>
      </c>
      <c r="H80" s="36">
        <v>0</v>
      </c>
      <c r="I80" s="36">
        <v>0</v>
      </c>
      <c r="J80" s="36">
        <v>0</v>
      </c>
      <c r="K80" s="37">
        <v>0</v>
      </c>
      <c r="L80" s="90"/>
    </row>
    <row r="81" spans="1:12" hidden="1" x14ac:dyDescent="0.25">
      <c r="A81" s="3"/>
      <c r="B81" s="4" t="s">
        <v>102</v>
      </c>
      <c r="C81" s="4" t="s">
        <v>153</v>
      </c>
      <c r="D81" s="4"/>
      <c r="E81" s="4"/>
      <c r="F81" s="7"/>
      <c r="G81" s="28" t="s">
        <v>154</v>
      </c>
      <c r="H81" s="36"/>
      <c r="I81" s="36"/>
      <c r="J81" s="36"/>
      <c r="K81" s="36"/>
      <c r="L81" s="90"/>
    </row>
    <row r="82" spans="1:12" x14ac:dyDescent="0.25">
      <c r="A82" s="3" t="s">
        <v>155</v>
      </c>
      <c r="B82" s="4" t="s">
        <v>156</v>
      </c>
      <c r="C82" s="4"/>
      <c r="D82" s="4"/>
      <c r="E82" s="4"/>
      <c r="F82" s="7"/>
      <c r="G82" s="28" t="s">
        <v>157</v>
      </c>
      <c r="H82" s="97">
        <v>121464.19069</v>
      </c>
      <c r="I82" s="97">
        <v>99676.348709999991</v>
      </c>
      <c r="J82" s="97">
        <v>84835.631529999999</v>
      </c>
      <c r="K82" s="35">
        <v>72577.319199999998</v>
      </c>
      <c r="L82" s="90"/>
    </row>
    <row r="83" spans="1:12" x14ac:dyDescent="0.25">
      <c r="A83" s="3"/>
      <c r="B83" s="4" t="s">
        <v>12</v>
      </c>
      <c r="C83" s="4" t="s">
        <v>158</v>
      </c>
      <c r="D83" s="4"/>
      <c r="E83" s="4"/>
      <c r="F83" s="7"/>
      <c r="G83" s="28" t="s">
        <v>159</v>
      </c>
      <c r="H83" s="36">
        <v>4740.8798900000002</v>
      </c>
      <c r="I83" s="36">
        <v>3279.0679100000002</v>
      </c>
      <c r="J83" s="36">
        <v>4021.51602</v>
      </c>
      <c r="K83" s="36">
        <v>4544.3393800000003</v>
      </c>
      <c r="L83" s="90"/>
    </row>
    <row r="84" spans="1:12" x14ac:dyDescent="0.25">
      <c r="A84" s="3"/>
      <c r="B84" s="4" t="s">
        <v>16</v>
      </c>
      <c r="C84" s="4" t="s">
        <v>160</v>
      </c>
      <c r="D84" s="4"/>
      <c r="E84" s="4"/>
      <c r="F84" s="4"/>
      <c r="G84" s="28" t="s">
        <v>161</v>
      </c>
      <c r="H84" s="36">
        <v>116723.31080000001</v>
      </c>
      <c r="I84" s="36">
        <v>96397.280799999993</v>
      </c>
      <c r="J84" s="36">
        <v>80814.115510000003</v>
      </c>
      <c r="K84" s="37">
        <v>68032.979819999993</v>
      </c>
      <c r="L84" s="90"/>
    </row>
    <row r="85" spans="1:12" x14ac:dyDescent="0.25">
      <c r="A85" s="3"/>
      <c r="B85" s="4"/>
      <c r="C85" s="4" t="s">
        <v>76</v>
      </c>
      <c r="D85" s="4" t="s">
        <v>162</v>
      </c>
      <c r="E85" s="4"/>
      <c r="F85" s="4"/>
      <c r="G85" s="28" t="s">
        <v>163</v>
      </c>
      <c r="H85" s="36">
        <v>116723.31080000001</v>
      </c>
      <c r="I85" s="36">
        <v>96397.280799999993</v>
      </c>
      <c r="J85" s="36">
        <v>80814.115510000003</v>
      </c>
      <c r="K85" s="37">
        <v>68032.979819999993</v>
      </c>
      <c r="L85" s="90"/>
    </row>
    <row r="86" spans="1:12" x14ac:dyDescent="0.25">
      <c r="A86" s="205" t="s">
        <v>164</v>
      </c>
      <c r="B86" s="206"/>
      <c r="C86" s="206"/>
      <c r="D86" s="206"/>
      <c r="E86" s="206"/>
      <c r="F86" s="206"/>
      <c r="G86" s="34"/>
      <c r="H86" s="96">
        <v>878501.97411999991</v>
      </c>
      <c r="I86" s="96">
        <v>887589.70841999992</v>
      </c>
      <c r="J86" s="96">
        <v>863983.66165000014</v>
      </c>
      <c r="K86" s="39">
        <v>799551.04165999999</v>
      </c>
      <c r="L86" s="90"/>
    </row>
    <row r="87" spans="1:12" x14ac:dyDescent="0.25">
      <c r="A87" s="79"/>
    </row>
    <row r="88" spans="1:12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</sheetData>
  <mergeCells count="23">
    <mergeCell ref="B14:F14"/>
    <mergeCell ref="A4:F4"/>
    <mergeCell ref="A2:L2"/>
    <mergeCell ref="A3:L3"/>
    <mergeCell ref="B12:F12"/>
    <mergeCell ref="B34:F34"/>
    <mergeCell ref="B15:F15"/>
    <mergeCell ref="B16:F16"/>
    <mergeCell ref="B17:D17"/>
    <mergeCell ref="B20:F20"/>
    <mergeCell ref="B21:F21"/>
    <mergeCell ref="B22:F22"/>
    <mergeCell ref="B25:F25"/>
    <mergeCell ref="B33:F33"/>
    <mergeCell ref="A86:F86"/>
    <mergeCell ref="D73:F73"/>
    <mergeCell ref="B35:F35"/>
    <mergeCell ref="B36:F36"/>
    <mergeCell ref="B37:F37"/>
    <mergeCell ref="B41:F41"/>
    <mergeCell ref="C57:F57"/>
    <mergeCell ref="B64:F64"/>
    <mergeCell ref="C56:F56"/>
  </mergeCells>
  <pageMargins left="0.70866141732283472" right="0.70866141732283472" top="0.78740157480314965" bottom="0.78740157480314965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6"/>
  <sheetViews>
    <sheetView zoomScaleNormal="100" workbookViewId="0">
      <selection activeCell="A3" sqref="A3:R3"/>
    </sheetView>
  </sheetViews>
  <sheetFormatPr defaultColWidth="8.7109375" defaultRowHeight="15" customHeight="1" x14ac:dyDescent="0.25"/>
  <cols>
    <col min="1" max="1" width="2.42578125" style="50" customWidth="1"/>
    <col min="2" max="2" width="3.5703125" style="50" customWidth="1"/>
    <col min="3" max="3" width="54.28515625" style="50" customWidth="1"/>
    <col min="4" max="6" width="8.7109375" style="50" customWidth="1"/>
    <col min="7" max="16384" width="8.7109375" style="50"/>
  </cols>
  <sheetData>
    <row r="1" spans="1:18" customFormat="1" ht="15" customHeight="1" x14ac:dyDescent="0.35">
      <c r="A1" s="45" t="s">
        <v>246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18" customFormat="1" ht="15" customHeight="1" x14ac:dyDescent="0.25">
      <c r="A2" s="215" t="s">
        <v>0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</row>
    <row r="3" spans="1:18" customFormat="1" ht="15" customHeight="1" x14ac:dyDescent="0.25">
      <c r="A3" s="216" t="s">
        <v>1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7"/>
      <c r="Q3" s="217"/>
      <c r="R3" s="217"/>
    </row>
    <row r="4" spans="1:18" ht="15" customHeight="1" x14ac:dyDescent="0.25">
      <c r="A4" s="51"/>
      <c r="B4" s="52"/>
      <c r="C4" s="52"/>
      <c r="D4" s="219" t="s">
        <v>254</v>
      </c>
      <c r="E4" s="220"/>
      <c r="F4" s="220"/>
      <c r="G4" s="219" t="s">
        <v>253</v>
      </c>
      <c r="H4" s="220"/>
      <c r="I4" s="220"/>
      <c r="J4" s="219" t="s">
        <v>252</v>
      </c>
      <c r="K4" s="220"/>
      <c r="L4" s="220"/>
      <c r="M4" s="219" t="s">
        <v>250</v>
      </c>
      <c r="N4" s="220"/>
      <c r="O4" s="220"/>
      <c r="P4" s="80"/>
      <c r="Q4" s="80"/>
      <c r="R4" s="80"/>
    </row>
    <row r="5" spans="1:18" ht="15" customHeight="1" x14ac:dyDescent="0.25">
      <c r="A5" s="53" t="s">
        <v>165</v>
      </c>
      <c r="B5" s="54"/>
      <c r="C5" s="55"/>
      <c r="D5" s="104" t="s">
        <v>166</v>
      </c>
      <c r="E5" s="104" t="s">
        <v>251</v>
      </c>
      <c r="F5" s="104" t="s">
        <v>167</v>
      </c>
      <c r="G5" s="104" t="s">
        <v>166</v>
      </c>
      <c r="H5" s="104" t="s">
        <v>251</v>
      </c>
      <c r="I5" s="104" t="s">
        <v>167</v>
      </c>
      <c r="J5" s="104" t="s">
        <v>166</v>
      </c>
      <c r="K5" s="104" t="s">
        <v>251</v>
      </c>
      <c r="L5" s="104" t="s">
        <v>167</v>
      </c>
      <c r="M5" s="104" t="s">
        <v>166</v>
      </c>
      <c r="N5" s="104" t="s">
        <v>251</v>
      </c>
      <c r="O5" s="104" t="s">
        <v>167</v>
      </c>
      <c r="P5" s="82"/>
      <c r="Q5" s="83"/>
      <c r="R5" s="82"/>
    </row>
    <row r="6" spans="1:18" ht="15" customHeight="1" x14ac:dyDescent="0.25">
      <c r="A6" s="53"/>
      <c r="B6" s="55" t="s">
        <v>168</v>
      </c>
      <c r="C6" s="55"/>
      <c r="D6" s="150"/>
      <c r="E6" s="203" t="s">
        <v>169</v>
      </c>
      <c r="F6" s="152"/>
      <c r="G6" s="121"/>
      <c r="H6" s="122" t="s">
        <v>169</v>
      </c>
      <c r="I6" s="123"/>
      <c r="J6" s="150"/>
      <c r="K6" s="203" t="s">
        <v>169</v>
      </c>
      <c r="L6" s="152"/>
      <c r="M6" s="121"/>
      <c r="N6" s="122" t="s">
        <v>169</v>
      </c>
      <c r="O6" s="123"/>
      <c r="P6" s="80"/>
      <c r="Q6" s="80"/>
      <c r="R6" s="80"/>
    </row>
    <row r="7" spans="1:18" ht="15" customHeight="1" x14ac:dyDescent="0.25">
      <c r="A7" s="53"/>
      <c r="B7" s="55"/>
      <c r="C7" s="55" t="s">
        <v>170</v>
      </c>
      <c r="D7" s="105">
        <v>134882.64942999999</v>
      </c>
      <c r="E7" s="117" t="s">
        <v>169</v>
      </c>
      <c r="F7" s="107"/>
      <c r="G7" s="105">
        <v>615149.07638999994</v>
      </c>
      <c r="H7" s="117" t="s">
        <v>169</v>
      </c>
      <c r="I7" s="107"/>
      <c r="J7" s="105">
        <v>486475.04973000003</v>
      </c>
      <c r="K7" s="117" t="s">
        <v>169</v>
      </c>
      <c r="L7" s="107"/>
      <c r="M7" s="105">
        <v>299277.01951000001</v>
      </c>
      <c r="N7" s="117" t="s">
        <v>169</v>
      </c>
      <c r="O7" s="107"/>
      <c r="P7" s="81"/>
      <c r="Q7" s="80"/>
      <c r="R7" s="80"/>
    </row>
    <row r="8" spans="1:18" ht="15" customHeight="1" x14ac:dyDescent="0.25">
      <c r="A8" s="53"/>
      <c r="B8" s="55"/>
      <c r="C8" s="55" t="s">
        <v>226</v>
      </c>
      <c r="D8" s="105">
        <v>45209.960579999999</v>
      </c>
      <c r="E8" s="106">
        <v>89672.688849999991</v>
      </c>
      <c r="F8" s="118" t="s">
        <v>169</v>
      </c>
      <c r="G8" s="105">
        <v>211207.10793999999</v>
      </c>
      <c r="H8" s="106">
        <v>403941.96844999993</v>
      </c>
      <c r="I8" s="118" t="s">
        <v>169</v>
      </c>
      <c r="J8" s="105">
        <v>174015.33369</v>
      </c>
      <c r="K8" s="106">
        <v>312459.71604000003</v>
      </c>
      <c r="L8" s="118" t="s">
        <v>169</v>
      </c>
      <c r="M8" s="105">
        <v>119117.62618000001</v>
      </c>
      <c r="N8" s="106">
        <f>M7-M8</f>
        <v>180159.39332999999</v>
      </c>
      <c r="O8" s="118" t="s">
        <v>169</v>
      </c>
      <c r="P8" s="81"/>
      <c r="Q8" s="81"/>
      <c r="R8" s="80"/>
    </row>
    <row r="9" spans="1:18" ht="15" customHeight="1" x14ac:dyDescent="0.25">
      <c r="A9" s="53"/>
      <c r="B9" s="55"/>
      <c r="C9" s="55" t="s">
        <v>171</v>
      </c>
      <c r="D9" s="105">
        <v>-13880.642250000001</v>
      </c>
      <c r="E9" s="117" t="s">
        <v>169</v>
      </c>
      <c r="F9" s="118" t="s">
        <v>169</v>
      </c>
      <c r="G9" s="105">
        <v>7016.45874</v>
      </c>
      <c r="H9" s="117" t="s">
        <v>169</v>
      </c>
      <c r="I9" s="118" t="s">
        <v>169</v>
      </c>
      <c r="J9" s="105">
        <v>22455.633180000001</v>
      </c>
      <c r="K9" s="117" t="s">
        <v>169</v>
      </c>
      <c r="L9" s="118" t="s">
        <v>169</v>
      </c>
      <c r="M9" s="105">
        <v>-5772.9184999999998</v>
      </c>
      <c r="N9" s="117" t="s">
        <v>169</v>
      </c>
      <c r="O9" s="118" t="s">
        <v>169</v>
      </c>
      <c r="P9" s="81"/>
      <c r="Q9" s="80"/>
      <c r="R9" s="80"/>
    </row>
    <row r="10" spans="1:18" ht="15" customHeight="1" x14ac:dyDescent="0.25">
      <c r="A10" s="53"/>
      <c r="B10" s="55"/>
      <c r="C10" s="55" t="s">
        <v>227</v>
      </c>
      <c r="D10" s="105">
        <v>4792.2405399999998</v>
      </c>
      <c r="E10" s="106">
        <v>-18672.88279</v>
      </c>
      <c r="F10" s="108">
        <v>108345.57163999999</v>
      </c>
      <c r="G10" s="105">
        <v>1494.5966599999999</v>
      </c>
      <c r="H10" s="106">
        <v>5521.8620799999999</v>
      </c>
      <c r="I10" s="108">
        <v>398420.10636999994</v>
      </c>
      <c r="J10" s="105">
        <v>1986.1111800000001</v>
      </c>
      <c r="K10" s="106">
        <v>20469.522000000001</v>
      </c>
      <c r="L10" s="108">
        <v>291990.19404000003</v>
      </c>
      <c r="M10" s="105">
        <v>4680.3240599999999</v>
      </c>
      <c r="N10" s="106">
        <f>M9-M10</f>
        <v>-10453.242559999999</v>
      </c>
      <c r="O10" s="108">
        <v>190612.63588999998</v>
      </c>
      <c r="P10" s="81"/>
      <c r="Q10" s="81"/>
      <c r="R10" s="84"/>
    </row>
    <row r="11" spans="1:18" ht="15" customHeight="1" x14ac:dyDescent="0.25">
      <c r="A11" s="53"/>
      <c r="B11" s="55" t="s">
        <v>172</v>
      </c>
      <c r="C11" s="55"/>
      <c r="D11" s="153" t="s">
        <v>169</v>
      </c>
      <c r="E11" s="154" t="s">
        <v>169</v>
      </c>
      <c r="F11" s="155">
        <v>1031.325</v>
      </c>
      <c r="G11" s="124" t="s">
        <v>169</v>
      </c>
      <c r="H11" s="117" t="s">
        <v>169</v>
      </c>
      <c r="I11" s="125">
        <v>5252.2749999999996</v>
      </c>
      <c r="J11" s="153" t="s">
        <v>169</v>
      </c>
      <c r="K11" s="154" t="s">
        <v>169</v>
      </c>
      <c r="L11" s="155">
        <v>4334.0860000000002</v>
      </c>
      <c r="M11" s="124" t="s">
        <v>169</v>
      </c>
      <c r="N11" s="117" t="s">
        <v>169</v>
      </c>
      <c r="O11" s="125">
        <v>2974.9630000000002</v>
      </c>
      <c r="P11" s="80"/>
      <c r="Q11" s="80"/>
      <c r="R11" s="84"/>
    </row>
    <row r="12" spans="1:18" ht="15" customHeight="1" x14ac:dyDescent="0.25">
      <c r="A12" s="53"/>
      <c r="B12" s="55" t="s">
        <v>173</v>
      </c>
      <c r="C12" s="55"/>
      <c r="D12" s="153" t="s">
        <v>169</v>
      </c>
      <c r="E12" s="154" t="s">
        <v>169</v>
      </c>
      <c r="F12" s="155">
        <v>5482.6952499999998</v>
      </c>
      <c r="G12" s="124" t="s">
        <v>169</v>
      </c>
      <c r="H12" s="117" t="s">
        <v>169</v>
      </c>
      <c r="I12" s="125">
        <v>21163.69341</v>
      </c>
      <c r="J12" s="153" t="s">
        <v>169</v>
      </c>
      <c r="K12" s="154" t="s">
        <v>169</v>
      </c>
      <c r="L12" s="155">
        <v>17037.706999999999</v>
      </c>
      <c r="M12" s="124" t="s">
        <v>169</v>
      </c>
      <c r="N12" s="117" t="s">
        <v>169</v>
      </c>
      <c r="O12" s="125">
        <v>10217.291450000001</v>
      </c>
      <c r="P12" s="80"/>
      <c r="Q12" s="80"/>
      <c r="R12" s="84"/>
    </row>
    <row r="13" spans="1:18" ht="15" customHeight="1" x14ac:dyDescent="0.25">
      <c r="A13" s="53"/>
      <c r="B13" s="55" t="s">
        <v>174</v>
      </c>
      <c r="C13" s="55"/>
      <c r="D13" s="153" t="s">
        <v>169</v>
      </c>
      <c r="E13" s="154" t="s">
        <v>169</v>
      </c>
      <c r="F13" s="156" t="s">
        <v>169</v>
      </c>
      <c r="G13" s="124" t="s">
        <v>169</v>
      </c>
      <c r="H13" s="117" t="s">
        <v>169</v>
      </c>
      <c r="I13" s="118" t="s">
        <v>169</v>
      </c>
      <c r="J13" s="153" t="s">
        <v>169</v>
      </c>
      <c r="K13" s="154" t="s">
        <v>169</v>
      </c>
      <c r="L13" s="156" t="s">
        <v>169</v>
      </c>
      <c r="M13" s="124" t="s">
        <v>169</v>
      </c>
      <c r="N13" s="117" t="s">
        <v>169</v>
      </c>
      <c r="O13" s="118" t="s">
        <v>169</v>
      </c>
      <c r="P13" s="80"/>
      <c r="Q13" s="80"/>
      <c r="R13" s="80"/>
    </row>
    <row r="14" spans="1:18" ht="15" customHeight="1" x14ac:dyDescent="0.25">
      <c r="A14" s="53"/>
      <c r="B14" s="55"/>
      <c r="C14" s="55" t="s">
        <v>175</v>
      </c>
      <c r="D14" s="153" t="s">
        <v>169</v>
      </c>
      <c r="E14" s="154" t="s">
        <v>169</v>
      </c>
      <c r="F14" s="156" t="s">
        <v>169</v>
      </c>
      <c r="G14" s="124" t="s">
        <v>169</v>
      </c>
      <c r="H14" s="117" t="s">
        <v>169</v>
      </c>
      <c r="I14" s="118" t="s">
        <v>169</v>
      </c>
      <c r="J14" s="153" t="s">
        <v>169</v>
      </c>
      <c r="K14" s="154" t="s">
        <v>169</v>
      </c>
      <c r="L14" s="156" t="s">
        <v>169</v>
      </c>
      <c r="M14" s="124" t="s">
        <v>169</v>
      </c>
      <c r="N14" s="117" t="s">
        <v>169</v>
      </c>
      <c r="O14" s="118" t="s">
        <v>169</v>
      </c>
      <c r="P14" s="80"/>
      <c r="Q14" s="80"/>
      <c r="R14" s="80"/>
    </row>
    <row r="15" spans="1:18" ht="15" customHeight="1" x14ac:dyDescent="0.25">
      <c r="A15" s="53"/>
      <c r="B15" s="55"/>
      <c r="C15" s="55" t="s">
        <v>213</v>
      </c>
      <c r="D15" s="105">
        <v>26949.374070000002</v>
      </c>
      <c r="E15" s="117" t="s">
        <v>169</v>
      </c>
      <c r="F15" s="118" t="s">
        <v>169</v>
      </c>
      <c r="G15" s="105">
        <v>123154.40644999999</v>
      </c>
      <c r="H15" s="117" t="s">
        <v>169</v>
      </c>
      <c r="I15" s="118" t="s">
        <v>169</v>
      </c>
      <c r="J15" s="105">
        <v>83196.922999999995</v>
      </c>
      <c r="K15" s="117" t="s">
        <v>169</v>
      </c>
      <c r="L15" s="118" t="s">
        <v>169</v>
      </c>
      <c r="M15" s="105">
        <v>51568.796909999997</v>
      </c>
      <c r="N15" s="117" t="s">
        <v>169</v>
      </c>
      <c r="O15" s="118" t="s">
        <v>169</v>
      </c>
      <c r="P15" s="81"/>
      <c r="Q15" s="80"/>
      <c r="R15" s="80"/>
    </row>
    <row r="16" spans="1:18" ht="15" customHeight="1" x14ac:dyDescent="0.25">
      <c r="A16" s="53"/>
      <c r="B16" s="55"/>
      <c r="C16" s="55" t="s">
        <v>228</v>
      </c>
      <c r="D16" s="105">
        <v>6491.94794</v>
      </c>
      <c r="E16" s="106">
        <v>20457.42613</v>
      </c>
      <c r="F16" s="118" t="s">
        <v>169</v>
      </c>
      <c r="G16" s="105">
        <v>41248.771990000001</v>
      </c>
      <c r="H16" s="106">
        <v>81905.634460000001</v>
      </c>
      <c r="I16" s="118" t="s">
        <v>169</v>
      </c>
      <c r="J16" s="105">
        <v>30570.595219999999</v>
      </c>
      <c r="K16" s="106">
        <v>52626.327779999992</v>
      </c>
      <c r="L16" s="118" t="s">
        <v>169</v>
      </c>
      <c r="M16" s="105">
        <v>19463.066409999999</v>
      </c>
      <c r="N16" s="106">
        <f>M15-M16</f>
        <v>32105.730499999998</v>
      </c>
      <c r="O16" s="118" t="s">
        <v>169</v>
      </c>
      <c r="P16" s="81"/>
      <c r="Q16" s="81"/>
      <c r="R16" s="80"/>
    </row>
    <row r="17" spans="1:18" ht="15" customHeight="1" x14ac:dyDescent="0.25">
      <c r="A17" s="53"/>
      <c r="B17" s="55"/>
      <c r="C17" s="55" t="s">
        <v>176</v>
      </c>
      <c r="D17" s="153" t="s">
        <v>169</v>
      </c>
      <c r="E17" s="154" t="s">
        <v>169</v>
      </c>
      <c r="F17" s="156" t="s">
        <v>169</v>
      </c>
      <c r="G17" s="124" t="s">
        <v>169</v>
      </c>
      <c r="H17" s="117" t="s">
        <v>169</v>
      </c>
      <c r="I17" s="118" t="s">
        <v>169</v>
      </c>
      <c r="J17" s="153" t="s">
        <v>169</v>
      </c>
      <c r="K17" s="154" t="s">
        <v>169</v>
      </c>
      <c r="L17" s="156" t="s">
        <v>169</v>
      </c>
      <c r="M17" s="124" t="s">
        <v>169</v>
      </c>
      <c r="N17" s="117" t="s">
        <v>169</v>
      </c>
      <c r="O17" s="118" t="s">
        <v>169</v>
      </c>
      <c r="P17" s="80"/>
      <c r="Q17" s="80"/>
      <c r="R17" s="80"/>
    </row>
    <row r="18" spans="1:18" ht="15" customHeight="1" x14ac:dyDescent="0.25">
      <c r="A18" s="53"/>
      <c r="B18" s="55"/>
      <c r="C18" s="61" t="s">
        <v>213</v>
      </c>
      <c r="D18" s="109">
        <v>1362.5054</v>
      </c>
      <c r="E18" s="120" t="s">
        <v>169</v>
      </c>
      <c r="F18" s="119" t="s">
        <v>169</v>
      </c>
      <c r="G18" s="109">
        <v>15826.92317</v>
      </c>
      <c r="H18" s="120" t="s">
        <v>169</v>
      </c>
      <c r="I18" s="119" t="s">
        <v>169</v>
      </c>
      <c r="J18" s="109">
        <v>7972.3384500000002</v>
      </c>
      <c r="K18" s="120" t="s">
        <v>169</v>
      </c>
      <c r="L18" s="119" t="s">
        <v>169</v>
      </c>
      <c r="M18" s="109">
        <v>4352.4763700000003</v>
      </c>
      <c r="N18" s="120" t="s">
        <v>169</v>
      </c>
      <c r="O18" s="119" t="s">
        <v>169</v>
      </c>
      <c r="P18" s="81"/>
      <c r="Q18" s="80"/>
      <c r="R18" s="80"/>
    </row>
    <row r="19" spans="1:18" ht="15" customHeight="1" x14ac:dyDescent="0.25">
      <c r="A19" s="53"/>
      <c r="B19" s="55"/>
      <c r="C19" s="61" t="s">
        <v>228</v>
      </c>
      <c r="D19" s="109">
        <v>-3729.2163300000002</v>
      </c>
      <c r="E19" s="110">
        <v>5091.7217300000002</v>
      </c>
      <c r="F19" s="108">
        <v>25549.147860000001</v>
      </c>
      <c r="G19" s="109">
        <v>6700.1797699999997</v>
      </c>
      <c r="H19" s="110">
        <v>9126.7433999999994</v>
      </c>
      <c r="I19" s="108">
        <v>91032.377860000008</v>
      </c>
      <c r="J19" s="109">
        <v>168.96168</v>
      </c>
      <c r="K19" s="110">
        <v>7803.3767699999999</v>
      </c>
      <c r="L19" s="108">
        <v>60429.704549999995</v>
      </c>
      <c r="M19" s="109">
        <v>3304.4823999999999</v>
      </c>
      <c r="N19" s="110">
        <f>M18-M19</f>
        <v>1047.9939700000004</v>
      </c>
      <c r="O19" s="108">
        <f>N16+N19</f>
        <v>33153.724470000001</v>
      </c>
      <c r="P19" s="81"/>
      <c r="Q19" s="81"/>
      <c r="R19" s="84"/>
    </row>
    <row r="20" spans="1:18" ht="15" customHeight="1" x14ac:dyDescent="0.25">
      <c r="A20" s="53"/>
      <c r="B20" s="55" t="s">
        <v>177</v>
      </c>
      <c r="C20" s="55"/>
      <c r="D20" s="150"/>
      <c r="E20" s="203" t="s">
        <v>169</v>
      </c>
      <c r="F20" s="157">
        <v>0</v>
      </c>
      <c r="G20" s="121"/>
      <c r="H20" s="122" t="s">
        <v>169</v>
      </c>
      <c r="I20" s="126">
        <v>0</v>
      </c>
      <c r="J20" s="150"/>
      <c r="K20" s="203" t="s">
        <v>169</v>
      </c>
      <c r="L20" s="157">
        <v>0</v>
      </c>
      <c r="M20" s="121"/>
      <c r="N20" s="122" t="s">
        <v>169</v>
      </c>
      <c r="O20" s="126">
        <v>0</v>
      </c>
      <c r="P20" s="80"/>
      <c r="Q20" s="80"/>
      <c r="R20" s="84"/>
    </row>
    <row r="21" spans="1:18" ht="15" customHeight="1" x14ac:dyDescent="0.25">
      <c r="A21" s="53"/>
      <c r="B21" s="55" t="s">
        <v>178</v>
      </c>
      <c r="C21" s="55"/>
      <c r="D21" s="150"/>
      <c r="E21" s="151"/>
      <c r="F21" s="158">
        <v>1599.6695999999999</v>
      </c>
      <c r="G21" s="121"/>
      <c r="H21" s="127"/>
      <c r="I21" s="126">
        <v>7674.8908000000001</v>
      </c>
      <c r="J21" s="150"/>
      <c r="K21" s="151"/>
      <c r="L21" s="158">
        <v>5811.06178</v>
      </c>
      <c r="M21" s="121"/>
      <c r="N21" s="127"/>
      <c r="O21" s="126">
        <v>3622.3316799999998</v>
      </c>
      <c r="P21" s="80"/>
      <c r="Q21" s="80"/>
      <c r="R21" s="84"/>
    </row>
    <row r="22" spans="1:18" ht="15" customHeight="1" x14ac:dyDescent="0.25">
      <c r="A22" s="53"/>
      <c r="B22" s="55" t="s">
        <v>179</v>
      </c>
      <c r="C22" s="55"/>
      <c r="D22" s="150"/>
      <c r="E22" s="203" t="s">
        <v>169</v>
      </c>
      <c r="F22" s="204" t="s">
        <v>169</v>
      </c>
      <c r="G22" s="121"/>
      <c r="H22" s="122" t="s">
        <v>169</v>
      </c>
      <c r="I22" s="128" t="s">
        <v>169</v>
      </c>
      <c r="J22" s="150"/>
      <c r="K22" s="203" t="s">
        <v>169</v>
      </c>
      <c r="L22" s="204" t="s">
        <v>169</v>
      </c>
      <c r="M22" s="121"/>
      <c r="N22" s="122" t="s">
        <v>169</v>
      </c>
      <c r="O22" s="128" t="s">
        <v>169</v>
      </c>
      <c r="P22" s="80"/>
      <c r="Q22" s="80"/>
      <c r="R22" s="80"/>
    </row>
    <row r="23" spans="1:18" ht="15" customHeight="1" x14ac:dyDescent="0.25">
      <c r="A23" s="53"/>
      <c r="B23" s="55"/>
      <c r="C23" s="55" t="s">
        <v>180</v>
      </c>
      <c r="D23" s="150"/>
      <c r="E23" s="159">
        <v>62880.111519999999</v>
      </c>
      <c r="F23" s="204" t="s">
        <v>169</v>
      </c>
      <c r="G23" s="121"/>
      <c r="H23" s="127">
        <v>308157.03629000002</v>
      </c>
      <c r="I23" s="128" t="s">
        <v>169</v>
      </c>
      <c r="J23" s="150"/>
      <c r="K23" s="159">
        <v>228647.69717999999</v>
      </c>
      <c r="L23" s="204" t="s">
        <v>169</v>
      </c>
      <c r="M23" s="121"/>
      <c r="N23" s="127">
        <v>137537.05210999999</v>
      </c>
      <c r="O23" s="128" t="s">
        <v>169</v>
      </c>
      <c r="P23" s="80"/>
      <c r="Q23" s="81"/>
      <c r="R23" s="80"/>
    </row>
    <row r="24" spans="1:18" ht="15" customHeight="1" x14ac:dyDescent="0.25">
      <c r="A24" s="53"/>
      <c r="B24" s="55"/>
      <c r="C24" s="55" t="s">
        <v>181</v>
      </c>
      <c r="D24" s="150"/>
      <c r="E24" s="159">
        <v>7286.3250600000001</v>
      </c>
      <c r="F24" s="204" t="s">
        <v>169</v>
      </c>
      <c r="G24" s="121"/>
      <c r="H24" s="127">
        <v>-8577.5625999999993</v>
      </c>
      <c r="I24" s="128" t="s">
        <v>169</v>
      </c>
      <c r="J24" s="150"/>
      <c r="K24" s="159">
        <v>-16806.377830000001</v>
      </c>
      <c r="L24" s="204" t="s">
        <v>169</v>
      </c>
      <c r="M24" s="121"/>
      <c r="N24" s="127">
        <v>1310.9799800000001</v>
      </c>
      <c r="O24" s="128" t="s">
        <v>169</v>
      </c>
      <c r="P24" s="80"/>
      <c r="Q24" s="81"/>
      <c r="R24" s="80"/>
    </row>
    <row r="25" spans="1:18" ht="15" customHeight="1" x14ac:dyDescent="0.25">
      <c r="A25" s="53"/>
      <c r="B25" s="55"/>
      <c r="C25" s="55" t="s">
        <v>182</v>
      </c>
      <c r="D25" s="150"/>
      <c r="E25" s="159">
        <v>22195.66778</v>
      </c>
      <c r="F25" s="204" t="s">
        <v>169</v>
      </c>
      <c r="G25" s="121"/>
      <c r="H25" s="127">
        <v>75868.297630000001</v>
      </c>
      <c r="I25" s="128" t="s">
        <v>169</v>
      </c>
      <c r="J25" s="150"/>
      <c r="K25" s="159">
        <v>51934.946040000003</v>
      </c>
      <c r="L25" s="204" t="s">
        <v>169</v>
      </c>
      <c r="M25" s="121"/>
      <c r="N25" s="127">
        <v>34017.737710000001</v>
      </c>
      <c r="O25" s="128" t="s">
        <v>169</v>
      </c>
      <c r="P25" s="80"/>
      <c r="Q25" s="81"/>
      <c r="R25" s="80"/>
    </row>
    <row r="26" spans="1:18" ht="15" customHeight="1" x14ac:dyDescent="0.25">
      <c r="A26" s="53"/>
      <c r="B26" s="55"/>
      <c r="C26" s="55" t="s">
        <v>229</v>
      </c>
      <c r="D26" s="150"/>
      <c r="E26" s="159">
        <v>15365.107470000001</v>
      </c>
      <c r="F26" s="158">
        <v>76996.996889999995</v>
      </c>
      <c r="G26" s="121"/>
      <c r="H26" s="127">
        <v>98371.031199999998</v>
      </c>
      <c r="I26" s="126">
        <v>277076.74011999997</v>
      </c>
      <c r="J26" s="150"/>
      <c r="K26" s="159">
        <v>74230.138959999997</v>
      </c>
      <c r="L26" s="158">
        <v>189546.12642999995</v>
      </c>
      <c r="M26" s="121"/>
      <c r="N26" s="127">
        <v>47523.119700000003</v>
      </c>
      <c r="O26" s="126">
        <f>SUM(N23:N25)-N26</f>
        <v>125342.6501</v>
      </c>
      <c r="P26" s="80"/>
      <c r="Q26" s="81"/>
      <c r="R26" s="84"/>
    </row>
    <row r="27" spans="1:18" ht="15" customHeight="1" x14ac:dyDescent="0.25">
      <c r="A27" s="53"/>
      <c r="B27" s="55" t="s">
        <v>183</v>
      </c>
      <c r="C27" s="55"/>
      <c r="D27" s="150"/>
      <c r="E27" s="203" t="s">
        <v>169</v>
      </c>
      <c r="F27" s="160">
        <v>3934.63051</v>
      </c>
      <c r="G27" s="121"/>
      <c r="H27" s="122" t="s">
        <v>169</v>
      </c>
      <c r="I27" s="123">
        <v>21645.222129999998</v>
      </c>
      <c r="J27" s="150"/>
      <c r="K27" s="203" t="s">
        <v>169</v>
      </c>
      <c r="L27" s="160">
        <v>15712.075290000001</v>
      </c>
      <c r="M27" s="121"/>
      <c r="N27" s="122" t="s">
        <v>169</v>
      </c>
      <c r="O27" s="123">
        <v>8800.5167399999991</v>
      </c>
      <c r="P27" s="80"/>
      <c r="Q27" s="80"/>
      <c r="R27" s="81"/>
    </row>
    <row r="28" spans="1:18" ht="15" customHeight="1" x14ac:dyDescent="0.25">
      <c r="A28" s="53"/>
      <c r="B28" s="55" t="s">
        <v>184</v>
      </c>
      <c r="C28" s="55"/>
      <c r="D28" s="150"/>
      <c r="E28" s="203" t="s">
        <v>169</v>
      </c>
      <c r="F28" s="157">
        <v>0</v>
      </c>
      <c r="G28" s="121"/>
      <c r="H28" s="122" t="s">
        <v>169</v>
      </c>
      <c r="I28" s="126">
        <v>0</v>
      </c>
      <c r="J28" s="150"/>
      <c r="K28" s="203" t="s">
        <v>169</v>
      </c>
      <c r="L28" s="157">
        <v>0</v>
      </c>
      <c r="M28" s="121"/>
      <c r="N28" s="122" t="s">
        <v>169</v>
      </c>
      <c r="O28" s="126">
        <v>0</v>
      </c>
      <c r="P28" s="80"/>
      <c r="Q28" s="80"/>
      <c r="R28" s="84"/>
    </row>
    <row r="29" spans="1:18" ht="15" customHeight="1" x14ac:dyDescent="0.25">
      <c r="A29" s="62"/>
      <c r="B29" s="218" t="s">
        <v>185</v>
      </c>
      <c r="C29" s="218"/>
      <c r="D29" s="161"/>
      <c r="E29" s="162"/>
      <c r="F29" s="163">
        <v>6779.1470299999928</v>
      </c>
      <c r="G29" s="129"/>
      <c r="H29" s="130"/>
      <c r="I29" s="131">
        <v>27406.843869999982</v>
      </c>
      <c r="J29" s="161"/>
      <c r="K29" s="162"/>
      <c r="L29" s="163">
        <v>41863.01899000007</v>
      </c>
      <c r="M29" s="129"/>
      <c r="N29" s="130"/>
      <c r="O29" s="131">
        <f>+SUM(O10:O12)-SUM(O19:O28)</f>
        <v>32885.667349999974</v>
      </c>
      <c r="P29" s="80"/>
      <c r="Q29" s="80"/>
      <c r="R29" s="84"/>
    </row>
    <row r="30" spans="1:18" ht="15" customHeight="1" x14ac:dyDescent="0.25">
      <c r="A30" s="63" t="s">
        <v>186</v>
      </c>
      <c r="B30" s="61"/>
      <c r="C30" s="61"/>
      <c r="D30" s="164"/>
      <c r="E30" s="165"/>
      <c r="F30" s="166"/>
      <c r="G30" s="111"/>
      <c r="H30" s="112"/>
      <c r="I30" s="113"/>
      <c r="J30" s="164"/>
      <c r="K30" s="165"/>
      <c r="L30" s="166"/>
      <c r="M30" s="111"/>
      <c r="N30" s="112"/>
      <c r="O30" s="113"/>
      <c r="P30" s="81"/>
      <c r="Q30" s="81"/>
      <c r="R30" s="81"/>
    </row>
    <row r="31" spans="1:18" ht="15" customHeight="1" x14ac:dyDescent="0.25">
      <c r="A31" s="53"/>
      <c r="B31" s="55" t="s">
        <v>168</v>
      </c>
      <c r="C31" s="55"/>
      <c r="D31" s="164"/>
      <c r="E31" s="165"/>
      <c r="F31" s="166"/>
      <c r="G31" s="111"/>
      <c r="H31" s="112"/>
      <c r="I31" s="113"/>
      <c r="J31" s="164"/>
      <c r="K31" s="165"/>
      <c r="L31" s="166"/>
      <c r="M31" s="111"/>
      <c r="N31" s="112"/>
      <c r="O31" s="113"/>
      <c r="P31" s="80"/>
      <c r="Q31" s="80"/>
      <c r="R31" s="80"/>
    </row>
    <row r="32" spans="1:18" ht="15" customHeight="1" x14ac:dyDescent="0.25">
      <c r="A32" s="53"/>
      <c r="B32" s="55"/>
      <c r="C32" s="55" t="s">
        <v>170</v>
      </c>
      <c r="D32" s="167" t="s">
        <v>169</v>
      </c>
      <c r="E32" s="168">
        <v>32468.273959999999</v>
      </c>
      <c r="F32" s="169" t="s">
        <v>169</v>
      </c>
      <c r="G32" s="88" t="s">
        <v>169</v>
      </c>
      <c r="H32" s="89">
        <v>118015.65420999999</v>
      </c>
      <c r="I32" s="87" t="s">
        <v>169</v>
      </c>
      <c r="J32" s="167" t="s">
        <v>169</v>
      </c>
      <c r="K32" s="168">
        <v>86451.366970000003</v>
      </c>
      <c r="L32" s="169" t="s">
        <v>169</v>
      </c>
      <c r="M32" s="88" t="s">
        <v>169</v>
      </c>
      <c r="N32" s="89">
        <v>56473.917549999998</v>
      </c>
      <c r="O32" s="87" t="s">
        <v>169</v>
      </c>
      <c r="P32" s="80"/>
      <c r="Q32" s="81"/>
      <c r="R32" s="80"/>
    </row>
    <row r="33" spans="1:18" ht="15" customHeight="1" x14ac:dyDescent="0.25">
      <c r="A33" s="53"/>
      <c r="B33" s="55"/>
      <c r="C33" s="55" t="s">
        <v>226</v>
      </c>
      <c r="D33" s="167" t="s">
        <v>169</v>
      </c>
      <c r="E33" s="168">
        <v>4516.9840000000004</v>
      </c>
      <c r="F33" s="169" t="s">
        <v>169</v>
      </c>
      <c r="G33" s="88" t="s">
        <v>169</v>
      </c>
      <c r="H33" s="89">
        <v>20050.15367</v>
      </c>
      <c r="I33" s="87" t="s">
        <v>169</v>
      </c>
      <c r="J33" s="167" t="s">
        <v>169</v>
      </c>
      <c r="K33" s="168">
        <v>15262.29232</v>
      </c>
      <c r="L33" s="169" t="s">
        <v>169</v>
      </c>
      <c r="M33" s="88" t="s">
        <v>169</v>
      </c>
      <c r="N33" s="89">
        <v>10317.62348</v>
      </c>
      <c r="O33" s="87" t="s">
        <v>169</v>
      </c>
      <c r="P33" s="80"/>
      <c r="Q33" s="81"/>
      <c r="R33" s="80"/>
    </row>
    <row r="34" spans="1:18" ht="15" customHeight="1" x14ac:dyDescent="0.25">
      <c r="A34" s="53"/>
      <c r="B34" s="55"/>
      <c r="C34" s="55" t="s">
        <v>187</v>
      </c>
      <c r="D34" s="167" t="s">
        <v>169</v>
      </c>
      <c r="E34" s="168">
        <v>109.17989</v>
      </c>
      <c r="F34" s="170">
        <v>27842.110069999999</v>
      </c>
      <c r="G34" s="88" t="s">
        <v>169</v>
      </c>
      <c r="H34" s="89">
        <v>62.925109999999997</v>
      </c>
      <c r="I34" s="132">
        <v>97902.575429999997</v>
      </c>
      <c r="J34" s="167" t="s">
        <v>169</v>
      </c>
      <c r="K34" s="168">
        <v>0.55000000000000004</v>
      </c>
      <c r="L34" s="170">
        <v>71188.524649999992</v>
      </c>
      <c r="M34" s="88" t="s">
        <v>169</v>
      </c>
      <c r="N34" s="89">
        <v>91.983999999999995</v>
      </c>
      <c r="O34" s="132">
        <f>N32-N33-N34</f>
        <v>46064.31007</v>
      </c>
      <c r="P34" s="80"/>
      <c r="Q34" s="81"/>
      <c r="R34" s="84"/>
    </row>
    <row r="35" spans="1:18" ht="15" customHeight="1" x14ac:dyDescent="0.25">
      <c r="A35" s="53"/>
      <c r="B35" s="64" t="s">
        <v>230</v>
      </c>
      <c r="C35" s="64"/>
      <c r="D35" s="167" t="s">
        <v>169</v>
      </c>
      <c r="E35" s="171" t="s">
        <v>169</v>
      </c>
      <c r="F35" s="169" t="s">
        <v>169</v>
      </c>
      <c r="G35" s="88" t="s">
        <v>169</v>
      </c>
      <c r="H35" s="89" t="s">
        <v>169</v>
      </c>
      <c r="I35" s="87" t="s">
        <v>169</v>
      </c>
      <c r="J35" s="167" t="s">
        <v>169</v>
      </c>
      <c r="K35" s="171" t="s">
        <v>169</v>
      </c>
      <c r="L35" s="169" t="s">
        <v>169</v>
      </c>
      <c r="M35" s="88" t="s">
        <v>169</v>
      </c>
      <c r="N35" s="89" t="s">
        <v>169</v>
      </c>
      <c r="O35" s="87" t="s">
        <v>169</v>
      </c>
      <c r="P35" s="80"/>
      <c r="Q35" s="80"/>
      <c r="R35" s="80"/>
    </row>
    <row r="36" spans="1:18" ht="15" customHeight="1" x14ac:dyDescent="0.25">
      <c r="A36" s="53"/>
      <c r="B36" s="64"/>
      <c r="C36" s="64" t="s">
        <v>188</v>
      </c>
      <c r="D36" s="167" t="s">
        <v>169</v>
      </c>
      <c r="E36" s="171"/>
      <c r="F36" s="169" t="s">
        <v>169</v>
      </c>
      <c r="G36" s="88" t="s">
        <v>169</v>
      </c>
      <c r="H36" s="89"/>
      <c r="I36" s="87" t="s">
        <v>169</v>
      </c>
      <c r="J36" s="167" t="s">
        <v>169</v>
      </c>
      <c r="K36" s="171"/>
      <c r="L36" s="169" t="s">
        <v>169</v>
      </c>
      <c r="M36" s="88" t="s">
        <v>169</v>
      </c>
      <c r="N36" s="89"/>
      <c r="O36" s="87" t="s">
        <v>169</v>
      </c>
      <c r="P36" s="85"/>
      <c r="Q36" s="80"/>
      <c r="R36" s="80"/>
    </row>
    <row r="37" spans="1:18" ht="15" customHeight="1" x14ac:dyDescent="0.25">
      <c r="A37" s="53"/>
      <c r="B37" s="64"/>
      <c r="C37" s="65" t="s">
        <v>231</v>
      </c>
      <c r="D37" s="167" t="s">
        <v>169</v>
      </c>
      <c r="E37" s="171" t="s">
        <v>169</v>
      </c>
      <c r="F37" s="169" t="s">
        <v>169</v>
      </c>
      <c r="G37" s="88" t="s">
        <v>169</v>
      </c>
      <c r="H37" s="89" t="s">
        <v>169</v>
      </c>
      <c r="I37" s="87" t="s">
        <v>169</v>
      </c>
      <c r="J37" s="167" t="s">
        <v>169</v>
      </c>
      <c r="K37" s="171" t="s">
        <v>169</v>
      </c>
      <c r="L37" s="169" t="s">
        <v>169</v>
      </c>
      <c r="M37" s="88" t="s">
        <v>169</v>
      </c>
      <c r="N37" s="89" t="s">
        <v>169</v>
      </c>
      <c r="O37" s="87" t="s">
        <v>169</v>
      </c>
      <c r="P37" s="85"/>
      <c r="Q37" s="80"/>
      <c r="R37" s="80"/>
    </row>
    <row r="38" spans="1:18" ht="15" customHeight="1" x14ac:dyDescent="0.25">
      <c r="A38" s="63"/>
      <c r="B38" s="61"/>
      <c r="C38" s="61" t="s">
        <v>214</v>
      </c>
      <c r="D38" s="164"/>
      <c r="E38" s="171" t="s">
        <v>169</v>
      </c>
      <c r="F38" s="169" t="s">
        <v>169</v>
      </c>
      <c r="G38" s="111"/>
      <c r="H38" s="89" t="s">
        <v>169</v>
      </c>
      <c r="I38" s="87" t="s">
        <v>169</v>
      </c>
      <c r="J38" s="164"/>
      <c r="K38" s="171" t="s">
        <v>169</v>
      </c>
      <c r="L38" s="169" t="s">
        <v>169</v>
      </c>
      <c r="M38" s="111"/>
      <c r="N38" s="89" t="s">
        <v>169</v>
      </c>
      <c r="O38" s="87" t="s">
        <v>169</v>
      </c>
      <c r="P38" s="85"/>
      <c r="Q38" s="81"/>
      <c r="R38" s="80"/>
    </row>
    <row r="39" spans="1:18" ht="15" customHeight="1" x14ac:dyDescent="0.25">
      <c r="A39" s="63"/>
      <c r="B39" s="61"/>
      <c r="C39" s="61" t="s">
        <v>215</v>
      </c>
      <c r="D39" s="111">
        <v>226.79866000000001</v>
      </c>
      <c r="E39" s="112">
        <v>226.79866000000001</v>
      </c>
      <c r="F39" s="87" t="s">
        <v>169</v>
      </c>
      <c r="G39" s="111">
        <v>1206.1307899999999</v>
      </c>
      <c r="H39" s="112">
        <v>1206.1307899999999</v>
      </c>
      <c r="I39" s="87" t="s">
        <v>169</v>
      </c>
      <c r="J39" s="111">
        <v>1038.2308</v>
      </c>
      <c r="K39" s="112">
        <v>1038.2308</v>
      </c>
      <c r="L39" s="87" t="s">
        <v>169</v>
      </c>
      <c r="M39" s="111">
        <v>755.90002000000004</v>
      </c>
      <c r="N39" s="112">
        <v>755.90002000000004</v>
      </c>
      <c r="O39" s="87" t="s">
        <v>169</v>
      </c>
      <c r="P39" s="85"/>
      <c r="Q39" s="81"/>
      <c r="R39" s="80"/>
    </row>
    <row r="40" spans="1:18" ht="15" customHeight="1" x14ac:dyDescent="0.25">
      <c r="A40" s="53"/>
      <c r="B40" s="64"/>
      <c r="C40" s="64" t="s">
        <v>232</v>
      </c>
      <c r="D40" s="167" t="s">
        <v>169</v>
      </c>
      <c r="E40" s="171" t="s">
        <v>169</v>
      </c>
      <c r="F40" s="169" t="s">
        <v>169</v>
      </c>
      <c r="G40" s="88" t="s">
        <v>169</v>
      </c>
      <c r="H40" s="89" t="s">
        <v>169</v>
      </c>
      <c r="I40" s="87" t="s">
        <v>169</v>
      </c>
      <c r="J40" s="167" t="s">
        <v>169</v>
      </c>
      <c r="K40" s="171" t="s">
        <v>169</v>
      </c>
      <c r="L40" s="169" t="s">
        <v>169</v>
      </c>
      <c r="M40" s="88" t="s">
        <v>169</v>
      </c>
      <c r="N40" s="89" t="s">
        <v>169</v>
      </c>
      <c r="O40" s="87" t="s">
        <v>169</v>
      </c>
      <c r="P40" s="80"/>
      <c r="Q40" s="81"/>
      <c r="R40" s="80"/>
    </row>
    <row r="41" spans="1:18" ht="15" customHeight="1" x14ac:dyDescent="0.25">
      <c r="A41" s="53"/>
      <c r="B41" s="64"/>
      <c r="C41" s="64" t="s">
        <v>233</v>
      </c>
      <c r="D41" s="167" t="s">
        <v>169</v>
      </c>
      <c r="E41" s="171" t="s">
        <v>169</v>
      </c>
      <c r="F41" s="170">
        <v>226.79866000000001</v>
      </c>
      <c r="G41" s="88" t="s">
        <v>169</v>
      </c>
      <c r="H41" s="89" t="s">
        <v>169</v>
      </c>
      <c r="I41" s="132">
        <v>1206.1307899999999</v>
      </c>
      <c r="J41" s="167" t="s">
        <v>169</v>
      </c>
      <c r="K41" s="171" t="s">
        <v>169</v>
      </c>
      <c r="L41" s="170">
        <v>1038.2308</v>
      </c>
      <c r="M41" s="88" t="s">
        <v>169</v>
      </c>
      <c r="N41" s="89" t="s">
        <v>169</v>
      </c>
      <c r="O41" s="132">
        <f>SUM(M36:M41)</f>
        <v>755.90002000000004</v>
      </c>
      <c r="P41" s="80"/>
      <c r="Q41" s="81"/>
      <c r="R41" s="84"/>
    </row>
    <row r="42" spans="1:18" ht="15" customHeight="1" x14ac:dyDescent="0.25">
      <c r="A42" s="53"/>
      <c r="B42" s="66" t="s">
        <v>234</v>
      </c>
      <c r="C42" s="64"/>
      <c r="D42" s="167" t="s">
        <v>169</v>
      </c>
      <c r="E42" s="171" t="s">
        <v>169</v>
      </c>
      <c r="F42" s="170">
        <v>0</v>
      </c>
      <c r="G42" s="88" t="s">
        <v>169</v>
      </c>
      <c r="H42" s="89" t="s">
        <v>169</v>
      </c>
      <c r="I42" s="132">
        <v>9.0455699999999997</v>
      </c>
      <c r="J42" s="167" t="s">
        <v>169</v>
      </c>
      <c r="K42" s="171" t="s">
        <v>169</v>
      </c>
      <c r="L42" s="170">
        <v>9.0455699999999997</v>
      </c>
      <c r="M42" s="88" t="s">
        <v>169</v>
      </c>
      <c r="N42" s="89" t="s">
        <v>169</v>
      </c>
      <c r="O42" s="132">
        <v>8.1967099999999995</v>
      </c>
      <c r="P42" s="80"/>
      <c r="Q42" s="80"/>
      <c r="R42" s="84"/>
    </row>
    <row r="43" spans="1:18" ht="15" customHeight="1" x14ac:dyDescent="0.25">
      <c r="A43" s="53"/>
      <c r="B43" s="64" t="s">
        <v>189</v>
      </c>
      <c r="C43" s="64"/>
      <c r="D43" s="167" t="s">
        <v>169</v>
      </c>
      <c r="E43" s="171" t="s">
        <v>169</v>
      </c>
      <c r="F43" s="170">
        <v>756.25441999999998</v>
      </c>
      <c r="G43" s="88" t="s">
        <v>169</v>
      </c>
      <c r="H43" s="89" t="s">
        <v>169</v>
      </c>
      <c r="I43" s="132">
        <v>2800.3293399999998</v>
      </c>
      <c r="J43" s="167" t="s">
        <v>169</v>
      </c>
      <c r="K43" s="171" t="s">
        <v>169</v>
      </c>
      <c r="L43" s="170">
        <v>2027.2599600000001</v>
      </c>
      <c r="M43" s="88" t="s">
        <v>169</v>
      </c>
      <c r="N43" s="89" t="s">
        <v>169</v>
      </c>
      <c r="O43" s="132">
        <v>1306.7853600000001</v>
      </c>
      <c r="P43" s="80"/>
      <c r="Q43" s="80"/>
      <c r="R43" s="84"/>
    </row>
    <row r="44" spans="1:18" ht="15" customHeight="1" x14ac:dyDescent="0.25">
      <c r="A44" s="53"/>
      <c r="B44" s="55" t="s">
        <v>190</v>
      </c>
      <c r="C44" s="55"/>
      <c r="D44" s="167" t="s">
        <v>169</v>
      </c>
      <c r="E44" s="171" t="s">
        <v>169</v>
      </c>
      <c r="F44" s="169" t="s">
        <v>169</v>
      </c>
      <c r="G44" s="88" t="s">
        <v>169</v>
      </c>
      <c r="H44" s="89" t="s">
        <v>169</v>
      </c>
      <c r="I44" s="87" t="s">
        <v>169</v>
      </c>
      <c r="J44" s="167" t="s">
        <v>169</v>
      </c>
      <c r="K44" s="171" t="s">
        <v>169</v>
      </c>
      <c r="L44" s="169" t="s">
        <v>169</v>
      </c>
      <c r="M44" s="88" t="s">
        <v>169</v>
      </c>
      <c r="N44" s="89" t="s">
        <v>169</v>
      </c>
      <c r="O44" s="87" t="s">
        <v>169</v>
      </c>
      <c r="P44" s="80"/>
      <c r="Q44" s="80"/>
      <c r="R44" s="80"/>
    </row>
    <row r="45" spans="1:18" ht="15" customHeight="1" x14ac:dyDescent="0.25">
      <c r="A45" s="53"/>
      <c r="B45" s="55"/>
      <c r="C45" s="55" t="s">
        <v>175</v>
      </c>
      <c r="D45" s="172" t="s">
        <v>169</v>
      </c>
      <c r="E45" s="173" t="s">
        <v>169</v>
      </c>
      <c r="F45" s="174" t="s">
        <v>169</v>
      </c>
      <c r="G45" s="56" t="s">
        <v>169</v>
      </c>
      <c r="H45" s="57" t="s">
        <v>169</v>
      </c>
      <c r="I45" s="58" t="s">
        <v>169</v>
      </c>
      <c r="J45" s="172" t="s">
        <v>169</v>
      </c>
      <c r="K45" s="173" t="s">
        <v>169</v>
      </c>
      <c r="L45" s="174" t="s">
        <v>169</v>
      </c>
      <c r="M45" s="56" t="s">
        <v>169</v>
      </c>
      <c r="N45" s="57" t="s">
        <v>169</v>
      </c>
      <c r="O45" s="58" t="s">
        <v>169</v>
      </c>
      <c r="P45" s="80"/>
      <c r="Q45" s="80"/>
      <c r="R45" s="80"/>
    </row>
    <row r="46" spans="1:18" ht="15" customHeight="1" x14ac:dyDescent="0.25">
      <c r="A46" s="53"/>
      <c r="B46" s="55"/>
      <c r="C46" s="55" t="s">
        <v>213</v>
      </c>
      <c r="D46" s="114">
        <v>7835.4805699999997</v>
      </c>
      <c r="E46" s="57" t="s">
        <v>169</v>
      </c>
      <c r="F46" s="58" t="s">
        <v>169</v>
      </c>
      <c r="G46" s="114">
        <v>35534.265549999996</v>
      </c>
      <c r="H46" s="57" t="s">
        <v>169</v>
      </c>
      <c r="I46" s="58" t="s">
        <v>169</v>
      </c>
      <c r="J46" s="114">
        <v>25842.04163</v>
      </c>
      <c r="K46" s="57" t="s">
        <v>169</v>
      </c>
      <c r="L46" s="58" t="s">
        <v>169</v>
      </c>
      <c r="M46" s="114">
        <v>15830.375340000001</v>
      </c>
      <c r="N46" s="57" t="s">
        <v>169</v>
      </c>
      <c r="O46" s="58" t="s">
        <v>169</v>
      </c>
      <c r="P46" s="81"/>
      <c r="Q46" s="80"/>
      <c r="R46" s="80"/>
    </row>
    <row r="47" spans="1:18" ht="15" customHeight="1" x14ac:dyDescent="0.25">
      <c r="A47" s="53"/>
      <c r="B47" s="55"/>
      <c r="C47" s="55" t="s">
        <v>228</v>
      </c>
      <c r="D47" s="114">
        <v>923.65899999999999</v>
      </c>
      <c r="E47" s="115">
        <v>6911.8215700000001</v>
      </c>
      <c r="F47" s="175" t="s">
        <v>169</v>
      </c>
      <c r="G47" s="114">
        <v>2568.328</v>
      </c>
      <c r="H47" s="115">
        <v>32965.937549999995</v>
      </c>
      <c r="I47" s="58" t="s">
        <v>169</v>
      </c>
      <c r="J47" s="114">
        <v>1545.681</v>
      </c>
      <c r="K47" s="115">
        <v>24296.360629999999</v>
      </c>
      <c r="L47" s="175" t="s">
        <v>169</v>
      </c>
      <c r="M47" s="114">
        <v>999.05700000000002</v>
      </c>
      <c r="N47" s="115">
        <f>M46-M47</f>
        <v>14831.31834</v>
      </c>
      <c r="O47" s="58" t="s">
        <v>169</v>
      </c>
      <c r="P47" s="81"/>
      <c r="Q47" s="81"/>
      <c r="R47" s="80"/>
    </row>
    <row r="48" spans="1:18" ht="15" customHeight="1" x14ac:dyDescent="0.25">
      <c r="A48" s="53"/>
      <c r="B48" s="55"/>
      <c r="C48" s="55" t="s">
        <v>176</v>
      </c>
      <c r="D48" s="172" t="s">
        <v>169</v>
      </c>
      <c r="E48" s="173" t="s">
        <v>169</v>
      </c>
      <c r="F48" s="174" t="s">
        <v>169</v>
      </c>
      <c r="G48" s="56" t="s">
        <v>169</v>
      </c>
      <c r="H48" s="57" t="s">
        <v>169</v>
      </c>
      <c r="I48" s="58" t="s">
        <v>169</v>
      </c>
      <c r="J48" s="172" t="s">
        <v>169</v>
      </c>
      <c r="K48" s="173" t="s">
        <v>169</v>
      </c>
      <c r="L48" s="174" t="s">
        <v>169</v>
      </c>
      <c r="M48" s="56" t="s">
        <v>169</v>
      </c>
      <c r="N48" s="57" t="s">
        <v>169</v>
      </c>
      <c r="O48" s="58" t="s">
        <v>169</v>
      </c>
      <c r="P48" s="80"/>
      <c r="Q48" s="80"/>
      <c r="R48" s="80"/>
    </row>
    <row r="49" spans="1:18" ht="15" customHeight="1" x14ac:dyDescent="0.25">
      <c r="A49" s="53"/>
      <c r="B49" s="55"/>
      <c r="C49" s="55" t="s">
        <v>213</v>
      </c>
      <c r="D49" s="59">
        <v>3867.8510000000001</v>
      </c>
      <c r="E49" s="57" t="s">
        <v>169</v>
      </c>
      <c r="F49" s="58" t="s">
        <v>169</v>
      </c>
      <c r="G49" s="59">
        <v>1110.923</v>
      </c>
      <c r="H49" s="57" t="s">
        <v>169</v>
      </c>
      <c r="I49" s="58" t="s">
        <v>169</v>
      </c>
      <c r="J49" s="59">
        <v>-1176.87129</v>
      </c>
      <c r="K49" s="57" t="s">
        <v>169</v>
      </c>
      <c r="L49" s="58" t="s">
        <v>169</v>
      </c>
      <c r="M49" s="59">
        <v>-1994.81</v>
      </c>
      <c r="N49" s="57" t="s">
        <v>169</v>
      </c>
      <c r="O49" s="58" t="s">
        <v>169</v>
      </c>
      <c r="P49" s="81"/>
      <c r="Q49" s="80"/>
      <c r="R49" s="80"/>
    </row>
    <row r="50" spans="1:18" ht="15" customHeight="1" x14ac:dyDescent="0.25">
      <c r="A50" s="53"/>
      <c r="B50" s="55"/>
      <c r="C50" s="55" t="s">
        <v>228</v>
      </c>
      <c r="D50" s="59">
        <v>-711.76599999999996</v>
      </c>
      <c r="E50" s="60">
        <v>4579.6170000000002</v>
      </c>
      <c r="F50" s="116">
        <v>11491.43857</v>
      </c>
      <c r="G50" s="59">
        <v>1741.0329999999999</v>
      </c>
      <c r="H50" s="60">
        <v>-630.1099999999999</v>
      </c>
      <c r="I50" s="116">
        <v>32335.827549999995</v>
      </c>
      <c r="J50" s="59">
        <v>1370.5060000000001</v>
      </c>
      <c r="K50" s="60">
        <v>-2547.3772900000004</v>
      </c>
      <c r="L50" s="116">
        <v>21748.983339999999</v>
      </c>
      <c r="M50" s="59">
        <v>1137.33</v>
      </c>
      <c r="N50" s="60">
        <f>M49-M50</f>
        <v>-3132.14</v>
      </c>
      <c r="O50" s="116">
        <f>N47+N50</f>
        <v>11699.17834</v>
      </c>
      <c r="P50" s="81"/>
      <c r="Q50" s="81"/>
      <c r="R50" s="84"/>
    </row>
    <row r="51" spans="1:18" ht="15" customHeight="1" x14ac:dyDescent="0.25">
      <c r="A51" s="53"/>
      <c r="B51" s="64" t="s">
        <v>191</v>
      </c>
      <c r="C51" s="64"/>
      <c r="D51" s="172" t="s">
        <v>169</v>
      </c>
      <c r="E51" s="173" t="s">
        <v>169</v>
      </c>
      <c r="F51" s="174" t="s">
        <v>169</v>
      </c>
      <c r="G51" s="56" t="s">
        <v>169</v>
      </c>
      <c r="H51" s="57" t="s">
        <v>169</v>
      </c>
      <c r="I51" s="58" t="s">
        <v>169</v>
      </c>
      <c r="J51" s="172" t="s">
        <v>169</v>
      </c>
      <c r="K51" s="173" t="s">
        <v>169</v>
      </c>
      <c r="L51" s="174" t="s">
        <v>169</v>
      </c>
      <c r="M51" s="56" t="s">
        <v>169</v>
      </c>
      <c r="N51" s="57" t="s">
        <v>169</v>
      </c>
      <c r="O51" s="58" t="s">
        <v>169</v>
      </c>
      <c r="P51" s="80"/>
      <c r="Q51" s="80"/>
      <c r="R51" s="80"/>
    </row>
    <row r="52" spans="1:18" ht="15" customHeight="1" x14ac:dyDescent="0.25">
      <c r="A52" s="53"/>
      <c r="B52" s="64"/>
      <c r="C52" s="55" t="s">
        <v>192</v>
      </c>
      <c r="D52" s="172" t="s">
        <v>169</v>
      </c>
      <c r="E52" s="173" t="s">
        <v>169</v>
      </c>
      <c r="F52" s="174" t="s">
        <v>169</v>
      </c>
      <c r="G52" s="56" t="s">
        <v>169</v>
      </c>
      <c r="H52" s="57" t="s">
        <v>169</v>
      </c>
      <c r="I52" s="58" t="s">
        <v>169</v>
      </c>
      <c r="J52" s="172" t="s">
        <v>169</v>
      </c>
      <c r="K52" s="173" t="s">
        <v>169</v>
      </c>
      <c r="L52" s="174" t="s">
        <v>169</v>
      </c>
      <c r="M52" s="56" t="s">
        <v>169</v>
      </c>
      <c r="N52" s="57" t="s">
        <v>169</v>
      </c>
      <c r="O52" s="58" t="s">
        <v>169</v>
      </c>
      <c r="P52" s="80"/>
      <c r="Q52" s="80"/>
      <c r="R52" s="80"/>
    </row>
    <row r="53" spans="1:18" ht="15" customHeight="1" x14ac:dyDescent="0.25">
      <c r="A53" s="53"/>
      <c r="B53" s="64"/>
      <c r="C53" s="55" t="s">
        <v>213</v>
      </c>
      <c r="D53" s="59">
        <v>1127.5909999999999</v>
      </c>
      <c r="E53" s="57" t="s">
        <v>169</v>
      </c>
      <c r="F53" s="58" t="s">
        <v>169</v>
      </c>
      <c r="G53" s="59">
        <v>3901.4560000000001</v>
      </c>
      <c r="H53" s="57" t="s">
        <v>169</v>
      </c>
      <c r="I53" s="58" t="s">
        <v>169</v>
      </c>
      <c r="J53" s="59">
        <v>2953.355</v>
      </c>
      <c r="K53" s="57" t="s">
        <v>169</v>
      </c>
      <c r="L53" s="58" t="s">
        <v>169</v>
      </c>
      <c r="M53" s="59">
        <v>1987.674</v>
      </c>
      <c r="N53" s="57" t="s">
        <v>169</v>
      </c>
      <c r="O53" s="58" t="s">
        <v>169</v>
      </c>
      <c r="P53" s="81"/>
      <c r="Q53" s="80"/>
      <c r="R53" s="80"/>
    </row>
    <row r="54" spans="1:18" ht="15" customHeight="1" x14ac:dyDescent="0.25">
      <c r="A54" s="53"/>
      <c r="B54" s="64"/>
      <c r="C54" s="55" t="s">
        <v>228</v>
      </c>
      <c r="D54" s="176"/>
      <c r="E54" s="177">
        <v>1127.5909999999999</v>
      </c>
      <c r="F54" s="174" t="s">
        <v>169</v>
      </c>
      <c r="G54" s="59"/>
      <c r="H54" s="60">
        <v>3901.4560000000001</v>
      </c>
      <c r="I54" s="58" t="s">
        <v>169</v>
      </c>
      <c r="J54" s="176"/>
      <c r="K54" s="177">
        <v>2953.355</v>
      </c>
      <c r="L54" s="174" t="s">
        <v>169</v>
      </c>
      <c r="M54" s="59"/>
      <c r="N54" s="60">
        <f>M53+M54</f>
        <v>1987.674</v>
      </c>
      <c r="O54" s="58" t="s">
        <v>169</v>
      </c>
      <c r="P54" s="84"/>
      <c r="Q54" s="81"/>
      <c r="R54" s="80"/>
    </row>
    <row r="55" spans="1:18" ht="15" customHeight="1" x14ac:dyDescent="0.25">
      <c r="A55" s="53"/>
      <c r="B55" s="64"/>
      <c r="C55" s="55" t="s">
        <v>193</v>
      </c>
      <c r="D55" s="172" t="s">
        <v>169</v>
      </c>
      <c r="E55" s="173">
        <v>0</v>
      </c>
      <c r="F55" s="179">
        <v>1127.5909999999999</v>
      </c>
      <c r="G55" s="56" t="s">
        <v>169</v>
      </c>
      <c r="H55" s="57">
        <v>0</v>
      </c>
      <c r="I55" s="145">
        <v>3901.4560000000001</v>
      </c>
      <c r="J55" s="172" t="s">
        <v>169</v>
      </c>
      <c r="K55" s="173">
        <v>0</v>
      </c>
      <c r="L55" s="179">
        <v>2953.355</v>
      </c>
      <c r="M55" s="56" t="s">
        <v>169</v>
      </c>
      <c r="N55" s="57">
        <v>0</v>
      </c>
      <c r="O55" s="145">
        <f>N54+N55</f>
        <v>1987.674</v>
      </c>
      <c r="P55" s="86"/>
      <c r="Q55" s="81"/>
      <c r="R55" s="84"/>
    </row>
    <row r="56" spans="1:18" ht="15" customHeight="1" x14ac:dyDescent="0.25">
      <c r="A56" s="53"/>
      <c r="B56" s="64" t="s">
        <v>194</v>
      </c>
      <c r="C56" s="64"/>
      <c r="D56" s="172" t="s">
        <v>169</v>
      </c>
      <c r="E56" s="173" t="s">
        <v>169</v>
      </c>
      <c r="F56" s="180"/>
      <c r="G56" s="56" t="s">
        <v>169</v>
      </c>
      <c r="H56" s="57" t="s">
        <v>169</v>
      </c>
      <c r="I56" s="133"/>
      <c r="J56" s="172" t="s">
        <v>169</v>
      </c>
      <c r="K56" s="173" t="s">
        <v>169</v>
      </c>
      <c r="L56" s="180"/>
      <c r="M56" s="56" t="s">
        <v>169</v>
      </c>
      <c r="N56" s="57" t="s">
        <v>169</v>
      </c>
      <c r="O56" s="133"/>
      <c r="P56" s="86"/>
      <c r="Q56" s="80"/>
      <c r="R56" s="84"/>
    </row>
    <row r="57" spans="1:18" ht="15" customHeight="1" x14ac:dyDescent="0.25">
      <c r="A57" s="53"/>
      <c r="B57" s="64" t="s">
        <v>195</v>
      </c>
      <c r="C57" s="64"/>
      <c r="D57" s="172" t="s">
        <v>169</v>
      </c>
      <c r="E57" s="173" t="s">
        <v>169</v>
      </c>
      <c r="F57" s="174" t="s">
        <v>169</v>
      </c>
      <c r="G57" s="56" t="s">
        <v>169</v>
      </c>
      <c r="H57" s="57" t="s">
        <v>169</v>
      </c>
      <c r="I57" s="58" t="s">
        <v>169</v>
      </c>
      <c r="J57" s="172" t="s">
        <v>169</v>
      </c>
      <c r="K57" s="173" t="s">
        <v>169</v>
      </c>
      <c r="L57" s="174" t="s">
        <v>169</v>
      </c>
      <c r="M57" s="56" t="s">
        <v>169</v>
      </c>
      <c r="N57" s="57" t="s">
        <v>169</v>
      </c>
      <c r="O57" s="58" t="s">
        <v>169</v>
      </c>
      <c r="P57" s="86"/>
      <c r="Q57" s="80"/>
      <c r="R57" s="80"/>
    </row>
    <row r="58" spans="1:18" ht="15" customHeight="1" x14ac:dyDescent="0.25">
      <c r="A58" s="53"/>
      <c r="B58" s="64"/>
      <c r="C58" s="55" t="s">
        <v>180</v>
      </c>
      <c r="D58" s="172" t="s">
        <v>169</v>
      </c>
      <c r="E58" s="181">
        <v>14025.96441</v>
      </c>
      <c r="F58" s="174" t="s">
        <v>169</v>
      </c>
      <c r="G58" s="56" t="s">
        <v>169</v>
      </c>
      <c r="H58" s="57">
        <v>51544.25015</v>
      </c>
      <c r="I58" s="58" t="s">
        <v>169</v>
      </c>
      <c r="J58" s="172" t="s">
        <v>169</v>
      </c>
      <c r="K58" s="181">
        <v>32853.220439999997</v>
      </c>
      <c r="L58" s="174" t="s">
        <v>169</v>
      </c>
      <c r="M58" s="56" t="s">
        <v>169</v>
      </c>
      <c r="N58" s="57">
        <v>20038.081099999999</v>
      </c>
      <c r="O58" s="58" t="s">
        <v>169</v>
      </c>
      <c r="P58" s="86"/>
      <c r="Q58" s="81"/>
      <c r="R58" s="80"/>
    </row>
    <row r="59" spans="1:18" ht="15" customHeight="1" x14ac:dyDescent="0.25">
      <c r="A59" s="67"/>
      <c r="B59" s="68"/>
      <c r="C59" s="69" t="s">
        <v>181</v>
      </c>
      <c r="D59" s="182" t="s">
        <v>169</v>
      </c>
      <c r="E59" s="183">
        <v>-49.619500000000002</v>
      </c>
      <c r="F59" s="184" t="s">
        <v>169</v>
      </c>
      <c r="G59" s="134" t="s">
        <v>169</v>
      </c>
      <c r="H59" s="135">
        <v>-27.640149999999998</v>
      </c>
      <c r="I59" s="70" t="s">
        <v>169</v>
      </c>
      <c r="J59" s="182" t="s">
        <v>169</v>
      </c>
      <c r="K59" s="183">
        <v>-17.841170000000002</v>
      </c>
      <c r="L59" s="184" t="s">
        <v>169</v>
      </c>
      <c r="M59" s="134" t="s">
        <v>169</v>
      </c>
      <c r="N59" s="135">
        <v>-48.402909999999999</v>
      </c>
      <c r="O59" s="70" t="s">
        <v>169</v>
      </c>
      <c r="P59" s="86"/>
      <c r="Q59" s="81"/>
      <c r="R59" s="80"/>
    </row>
    <row r="60" spans="1:18" ht="15" customHeight="1" x14ac:dyDescent="0.25">
      <c r="A60" s="71"/>
      <c r="B60" s="72"/>
      <c r="C60" s="73" t="s">
        <v>182</v>
      </c>
      <c r="D60" s="185" t="s">
        <v>169</v>
      </c>
      <c r="E60" s="186">
        <v>4890.3350600000003</v>
      </c>
      <c r="F60" s="187" t="s">
        <v>169</v>
      </c>
      <c r="G60" s="136" t="s">
        <v>169</v>
      </c>
      <c r="H60" s="137">
        <v>20616.56655</v>
      </c>
      <c r="I60" s="75" t="s">
        <v>169</v>
      </c>
      <c r="J60" s="185" t="s">
        <v>169</v>
      </c>
      <c r="K60" s="186">
        <v>13189.57618</v>
      </c>
      <c r="L60" s="187" t="s">
        <v>169</v>
      </c>
      <c r="M60" s="136" t="s">
        <v>169</v>
      </c>
      <c r="N60" s="137">
        <v>8703.2245600000006</v>
      </c>
      <c r="O60" s="75" t="s">
        <v>169</v>
      </c>
      <c r="P60" s="86"/>
      <c r="Q60" s="81"/>
      <c r="R60" s="80"/>
    </row>
    <row r="61" spans="1:18" ht="15" customHeight="1" x14ac:dyDescent="0.25">
      <c r="A61" s="53"/>
      <c r="B61" s="64"/>
      <c r="C61" s="55" t="s">
        <v>229</v>
      </c>
      <c r="D61" s="172" t="s">
        <v>169</v>
      </c>
      <c r="E61" s="181">
        <v>2851.3820000000001</v>
      </c>
      <c r="F61" s="179">
        <v>16015.297970000001</v>
      </c>
      <c r="G61" s="56" t="s">
        <v>169</v>
      </c>
      <c r="H61" s="57">
        <v>14286.363810000001</v>
      </c>
      <c r="I61" s="145">
        <v>57846.812740000001</v>
      </c>
      <c r="J61" s="172" t="s">
        <v>169</v>
      </c>
      <c r="K61" s="181">
        <v>9615.7360000000008</v>
      </c>
      <c r="L61" s="179">
        <v>36409.21944999999</v>
      </c>
      <c r="M61" s="56" t="s">
        <v>169</v>
      </c>
      <c r="N61" s="57">
        <v>6501.3090000000002</v>
      </c>
      <c r="O61" s="145">
        <f>SUM(N58:N60)-N61</f>
        <v>22191.59375</v>
      </c>
      <c r="P61" s="86"/>
      <c r="Q61" s="81"/>
      <c r="R61" s="84"/>
    </row>
    <row r="62" spans="1:18" ht="15" customHeight="1" x14ac:dyDescent="0.25">
      <c r="A62" s="53"/>
      <c r="B62" s="64" t="s">
        <v>235</v>
      </c>
      <c r="C62" s="64"/>
      <c r="D62" s="172" t="s">
        <v>169</v>
      </c>
      <c r="E62" s="173" t="s">
        <v>169</v>
      </c>
      <c r="F62" s="174" t="s">
        <v>169</v>
      </c>
      <c r="G62" s="56" t="s">
        <v>169</v>
      </c>
      <c r="H62" s="57" t="s">
        <v>169</v>
      </c>
      <c r="I62" s="58" t="s">
        <v>169</v>
      </c>
      <c r="J62" s="172" t="s">
        <v>169</v>
      </c>
      <c r="K62" s="173" t="s">
        <v>169</v>
      </c>
      <c r="L62" s="174" t="s">
        <v>169</v>
      </c>
      <c r="M62" s="56" t="s">
        <v>169</v>
      </c>
      <c r="N62" s="57" t="s">
        <v>169</v>
      </c>
      <c r="O62" s="58" t="s">
        <v>169</v>
      </c>
      <c r="P62" s="86"/>
      <c r="Q62" s="80"/>
      <c r="R62" s="80"/>
    </row>
    <row r="63" spans="1:18" ht="15" customHeight="1" x14ac:dyDescent="0.25">
      <c r="A63" s="53"/>
      <c r="B63" s="64"/>
      <c r="C63" s="64" t="s">
        <v>236</v>
      </c>
      <c r="D63" s="172" t="s">
        <v>169</v>
      </c>
      <c r="E63" s="173" t="s">
        <v>169</v>
      </c>
      <c r="F63" s="174" t="s">
        <v>169</v>
      </c>
      <c r="G63" s="56" t="s">
        <v>169</v>
      </c>
      <c r="H63" s="57" t="s">
        <v>169</v>
      </c>
      <c r="I63" s="58" t="s">
        <v>169</v>
      </c>
      <c r="J63" s="172" t="s">
        <v>169</v>
      </c>
      <c r="K63" s="173" t="s">
        <v>169</v>
      </c>
      <c r="L63" s="174" t="s">
        <v>169</v>
      </c>
      <c r="M63" s="56" t="s">
        <v>169</v>
      </c>
      <c r="N63" s="57" t="s">
        <v>169</v>
      </c>
      <c r="O63" s="58" t="s">
        <v>169</v>
      </c>
      <c r="P63" s="86"/>
      <c r="Q63" s="81"/>
      <c r="R63" s="80"/>
    </row>
    <row r="64" spans="1:18" ht="15" customHeight="1" x14ac:dyDescent="0.25">
      <c r="A64" s="53"/>
      <c r="B64" s="64"/>
      <c r="C64" s="64" t="s">
        <v>237</v>
      </c>
      <c r="D64" s="172" t="s">
        <v>169</v>
      </c>
      <c r="E64" s="173" t="s">
        <v>169</v>
      </c>
      <c r="F64" s="174" t="s">
        <v>169</v>
      </c>
      <c r="G64" s="56" t="s">
        <v>169</v>
      </c>
      <c r="H64" s="57" t="s">
        <v>169</v>
      </c>
      <c r="I64" s="58" t="s">
        <v>169</v>
      </c>
      <c r="J64" s="172" t="s">
        <v>169</v>
      </c>
      <c r="K64" s="173" t="s">
        <v>169</v>
      </c>
      <c r="L64" s="174" t="s">
        <v>169</v>
      </c>
      <c r="M64" s="56" t="s">
        <v>169</v>
      </c>
      <c r="N64" s="57" t="s">
        <v>169</v>
      </c>
      <c r="O64" s="58" t="s">
        <v>169</v>
      </c>
      <c r="P64" s="86"/>
      <c r="Q64" s="80"/>
      <c r="R64" s="80"/>
    </row>
    <row r="65" spans="1:18" ht="15" customHeight="1" x14ac:dyDescent="0.25">
      <c r="A65" s="53"/>
      <c r="B65" s="64"/>
      <c r="C65" s="64" t="s">
        <v>238</v>
      </c>
      <c r="D65" s="172" t="s">
        <v>169</v>
      </c>
      <c r="E65" s="173" t="s">
        <v>169</v>
      </c>
      <c r="F65" s="180"/>
      <c r="G65" s="56" t="s">
        <v>169</v>
      </c>
      <c r="H65" s="57" t="s">
        <v>169</v>
      </c>
      <c r="I65" s="145"/>
      <c r="J65" s="172" t="s">
        <v>169</v>
      </c>
      <c r="K65" s="173" t="s">
        <v>169</v>
      </c>
      <c r="L65" s="180"/>
      <c r="M65" s="56" t="s">
        <v>169</v>
      </c>
      <c r="N65" s="57" t="s">
        <v>169</v>
      </c>
      <c r="O65" s="145"/>
      <c r="P65" s="86"/>
      <c r="Q65" s="81"/>
      <c r="R65" s="84"/>
    </row>
    <row r="66" spans="1:18" ht="15" customHeight="1" x14ac:dyDescent="0.25">
      <c r="A66" s="53"/>
      <c r="B66" s="55" t="s">
        <v>239</v>
      </c>
      <c r="C66" s="55"/>
      <c r="D66" s="172" t="s">
        <v>169</v>
      </c>
      <c r="E66" s="173" t="s">
        <v>169</v>
      </c>
      <c r="F66" s="179">
        <v>64.123149999999995</v>
      </c>
      <c r="G66" s="56" t="s">
        <v>169</v>
      </c>
      <c r="H66" s="57" t="s">
        <v>169</v>
      </c>
      <c r="I66" s="145">
        <v>479.48577999999998</v>
      </c>
      <c r="J66" s="172" t="s">
        <v>169</v>
      </c>
      <c r="K66" s="173" t="s">
        <v>169</v>
      </c>
      <c r="L66" s="179">
        <v>423.45503000000002</v>
      </c>
      <c r="M66" s="56" t="s">
        <v>169</v>
      </c>
      <c r="N66" s="57" t="s">
        <v>169</v>
      </c>
      <c r="O66" s="145">
        <v>305.60700000000003</v>
      </c>
      <c r="P66" s="86"/>
      <c r="Q66" s="80"/>
      <c r="R66" s="84"/>
    </row>
    <row r="67" spans="1:18" ht="15" customHeight="1" x14ac:dyDescent="0.25">
      <c r="A67" s="53"/>
      <c r="B67" s="55" t="s">
        <v>196</v>
      </c>
      <c r="C67" s="55"/>
      <c r="D67" s="172" t="s">
        <v>169</v>
      </c>
      <c r="E67" s="173" t="s">
        <v>169</v>
      </c>
      <c r="F67" s="179">
        <v>564.09662000000003</v>
      </c>
      <c r="G67" s="56" t="s">
        <v>169</v>
      </c>
      <c r="H67" s="57" t="s">
        <v>169</v>
      </c>
      <c r="I67" s="145">
        <v>916.57101</v>
      </c>
      <c r="J67" s="172" t="s">
        <v>169</v>
      </c>
      <c r="K67" s="173" t="s">
        <v>169</v>
      </c>
      <c r="L67" s="179">
        <v>7887.3861200000001</v>
      </c>
      <c r="M67" s="56" t="s">
        <v>169</v>
      </c>
      <c r="N67" s="57" t="s">
        <v>169</v>
      </c>
      <c r="O67" s="145">
        <v>5939.5854300000001</v>
      </c>
      <c r="P67" s="86"/>
      <c r="Q67" s="80"/>
      <c r="R67" s="84"/>
    </row>
    <row r="68" spans="1:18" ht="15" customHeight="1" x14ac:dyDescent="0.25">
      <c r="A68" s="53"/>
      <c r="B68" s="55" t="s">
        <v>197</v>
      </c>
      <c r="C68" s="55"/>
      <c r="D68" s="176"/>
      <c r="E68" s="188"/>
      <c r="F68" s="189">
        <v>0</v>
      </c>
      <c r="G68" s="59"/>
      <c r="H68" s="60"/>
      <c r="I68" s="145">
        <v>0</v>
      </c>
      <c r="J68" s="176"/>
      <c r="K68" s="188"/>
      <c r="L68" s="189">
        <v>0</v>
      </c>
      <c r="M68" s="59"/>
      <c r="N68" s="60"/>
      <c r="O68" s="145">
        <v>0</v>
      </c>
      <c r="P68" s="86"/>
      <c r="Q68" s="80"/>
      <c r="R68" s="84"/>
    </row>
    <row r="69" spans="1:18" ht="15" customHeight="1" x14ac:dyDescent="0.25">
      <c r="A69" s="76"/>
      <c r="B69" s="77" t="s">
        <v>198</v>
      </c>
      <c r="C69" s="77"/>
      <c r="D69" s="190"/>
      <c r="E69" s="191"/>
      <c r="F69" s="192">
        <v>-437.38415999999995</v>
      </c>
      <c r="G69" s="138"/>
      <c r="H69" s="139"/>
      <c r="I69" s="140">
        <v>6437.9280499999832</v>
      </c>
      <c r="J69" s="190"/>
      <c r="K69" s="191"/>
      <c r="L69" s="192">
        <v>4840.6620400000038</v>
      </c>
      <c r="M69" s="138"/>
      <c r="N69" s="139"/>
      <c r="O69" s="140">
        <f>O34+O41+O42+O43-O50-O55-O56-O61-O65-O66-O67-O68</f>
        <v>6011.553640000001</v>
      </c>
      <c r="P69" s="86"/>
      <c r="Q69" s="81"/>
      <c r="R69" s="84"/>
    </row>
    <row r="70" spans="1:18" ht="15" customHeight="1" x14ac:dyDescent="0.25">
      <c r="A70" s="71" t="s">
        <v>199</v>
      </c>
      <c r="B70" s="73"/>
      <c r="C70" s="73"/>
      <c r="D70" s="193"/>
      <c r="E70" s="194"/>
      <c r="F70" s="195"/>
      <c r="G70" s="141"/>
      <c r="H70" s="74"/>
      <c r="I70" s="142"/>
      <c r="J70" s="193"/>
      <c r="K70" s="194"/>
      <c r="L70" s="195"/>
      <c r="M70" s="141"/>
      <c r="N70" s="74"/>
      <c r="O70" s="142"/>
      <c r="P70" s="81"/>
      <c r="Q70" s="81"/>
      <c r="R70" s="81"/>
    </row>
    <row r="71" spans="1:18" ht="15" customHeight="1" x14ac:dyDescent="0.25">
      <c r="A71" s="53"/>
      <c r="B71" s="55" t="s">
        <v>200</v>
      </c>
      <c r="C71" s="55"/>
      <c r="D71" s="176"/>
      <c r="E71" s="188"/>
      <c r="F71" s="196">
        <v>6779.1470299999928</v>
      </c>
      <c r="G71" s="59"/>
      <c r="H71" s="60"/>
      <c r="I71" s="116">
        <v>27406.843869999982</v>
      </c>
      <c r="J71" s="176"/>
      <c r="K71" s="188"/>
      <c r="L71" s="196">
        <v>41863.01899000007</v>
      </c>
      <c r="M71" s="59"/>
      <c r="N71" s="60"/>
      <c r="O71" s="116">
        <f>O29</f>
        <v>32885.667349999974</v>
      </c>
      <c r="P71" s="80"/>
      <c r="Q71" s="80"/>
      <c r="R71" s="84"/>
    </row>
    <row r="72" spans="1:18" ht="15" customHeight="1" x14ac:dyDescent="0.25">
      <c r="A72" s="53"/>
      <c r="B72" s="55" t="s">
        <v>201</v>
      </c>
      <c r="C72" s="55"/>
      <c r="D72" s="176"/>
      <c r="E72" s="188"/>
      <c r="F72" s="196">
        <v>-437.38415999999995</v>
      </c>
      <c r="G72" s="59"/>
      <c r="H72" s="60"/>
      <c r="I72" s="116">
        <v>6437.9280499999832</v>
      </c>
      <c r="J72" s="176"/>
      <c r="K72" s="188"/>
      <c r="L72" s="196">
        <v>4840.6620400000038</v>
      </c>
      <c r="M72" s="59"/>
      <c r="N72" s="60"/>
      <c r="O72" s="116">
        <f>O69</f>
        <v>6011.553640000001</v>
      </c>
      <c r="P72" s="80"/>
      <c r="Q72" s="80"/>
      <c r="R72" s="84"/>
    </row>
    <row r="73" spans="1:18" ht="15" customHeight="1" x14ac:dyDescent="0.25">
      <c r="A73" s="53"/>
      <c r="B73" s="55" t="s">
        <v>240</v>
      </c>
      <c r="C73" s="55"/>
      <c r="D73" s="176"/>
      <c r="E73" s="188"/>
      <c r="F73" s="178" t="s">
        <v>169</v>
      </c>
      <c r="G73" s="59"/>
      <c r="H73" s="60"/>
      <c r="I73" s="58" t="s">
        <v>169</v>
      </c>
      <c r="J73" s="176"/>
      <c r="K73" s="188"/>
      <c r="L73" s="178" t="s">
        <v>169</v>
      </c>
      <c r="M73" s="59"/>
      <c r="N73" s="60"/>
      <c r="O73" s="58" t="s">
        <v>169</v>
      </c>
      <c r="P73" s="80"/>
      <c r="Q73" s="80"/>
      <c r="R73" s="80"/>
    </row>
    <row r="74" spans="1:18" ht="15" customHeight="1" x14ac:dyDescent="0.25">
      <c r="A74" s="53"/>
      <c r="B74" s="55"/>
      <c r="C74" s="55" t="s">
        <v>188</v>
      </c>
      <c r="D74" s="172" t="s">
        <v>169</v>
      </c>
      <c r="E74" s="173">
        <v>0</v>
      </c>
      <c r="F74" s="174" t="s">
        <v>169</v>
      </c>
      <c r="G74" s="56" t="s">
        <v>169</v>
      </c>
      <c r="H74" s="57">
        <v>0</v>
      </c>
      <c r="I74" s="58" t="s">
        <v>169</v>
      </c>
      <c r="J74" s="172" t="s">
        <v>169</v>
      </c>
      <c r="K74" s="173">
        <v>0</v>
      </c>
      <c r="L74" s="174" t="s">
        <v>169</v>
      </c>
      <c r="M74" s="56" t="s">
        <v>169</v>
      </c>
      <c r="N74" s="57">
        <v>0</v>
      </c>
      <c r="O74" s="58" t="s">
        <v>169</v>
      </c>
      <c r="P74" s="80"/>
      <c r="Q74" s="80"/>
      <c r="R74" s="80"/>
    </row>
    <row r="75" spans="1:18" ht="15" customHeight="1" x14ac:dyDescent="0.25">
      <c r="A75" s="53"/>
      <c r="B75" s="55"/>
      <c r="C75" s="65" t="s">
        <v>241</v>
      </c>
      <c r="D75" s="172" t="s">
        <v>169</v>
      </c>
      <c r="E75" s="173" t="s">
        <v>169</v>
      </c>
      <c r="F75" s="174" t="s">
        <v>169</v>
      </c>
      <c r="G75" s="56" t="s">
        <v>169</v>
      </c>
      <c r="H75" s="57" t="s">
        <v>169</v>
      </c>
      <c r="I75" s="58" t="s">
        <v>169</v>
      </c>
      <c r="J75" s="172" t="s">
        <v>169</v>
      </c>
      <c r="K75" s="173" t="s">
        <v>169</v>
      </c>
      <c r="L75" s="174" t="s">
        <v>169</v>
      </c>
      <c r="M75" s="56" t="s">
        <v>169</v>
      </c>
      <c r="N75" s="57" t="s">
        <v>169</v>
      </c>
      <c r="O75" s="58" t="s">
        <v>169</v>
      </c>
      <c r="P75" s="80"/>
      <c r="Q75" s="80"/>
      <c r="R75" s="80"/>
    </row>
    <row r="76" spans="1:18" ht="15" customHeight="1" x14ac:dyDescent="0.25">
      <c r="A76" s="53"/>
      <c r="B76" s="55"/>
      <c r="C76" s="55" t="s">
        <v>216</v>
      </c>
      <c r="D76" s="172">
        <v>0</v>
      </c>
      <c r="E76" s="173" t="s">
        <v>169</v>
      </c>
      <c r="F76" s="174" t="s">
        <v>169</v>
      </c>
      <c r="G76" s="56">
        <v>0</v>
      </c>
      <c r="H76" s="57" t="s">
        <v>169</v>
      </c>
      <c r="I76" s="58" t="s">
        <v>169</v>
      </c>
      <c r="J76" s="172">
        <v>0</v>
      </c>
      <c r="K76" s="173" t="s">
        <v>169</v>
      </c>
      <c r="L76" s="174" t="s">
        <v>169</v>
      </c>
      <c r="M76" s="56">
        <v>0</v>
      </c>
      <c r="N76" s="57" t="s">
        <v>169</v>
      </c>
      <c r="O76" s="58" t="s">
        <v>169</v>
      </c>
      <c r="P76" s="81"/>
      <c r="Q76" s="80"/>
      <c r="R76" s="80"/>
    </row>
    <row r="77" spans="1:18" ht="15" customHeight="1" x14ac:dyDescent="0.25">
      <c r="A77" s="53"/>
      <c r="B77" s="55"/>
      <c r="C77" s="55" t="s">
        <v>215</v>
      </c>
      <c r="D77" s="59">
        <v>2842.9520499999999</v>
      </c>
      <c r="E77" s="60">
        <v>2842.9520499999999</v>
      </c>
      <c r="F77" s="58" t="s">
        <v>169</v>
      </c>
      <c r="G77" s="59">
        <v>13984.573249999999</v>
      </c>
      <c r="H77" s="60">
        <v>13984.573249999999</v>
      </c>
      <c r="I77" s="58" t="s">
        <v>169</v>
      </c>
      <c r="J77" s="59">
        <v>10797.38005</v>
      </c>
      <c r="K77" s="60">
        <v>10797.38005</v>
      </c>
      <c r="L77" s="58" t="s">
        <v>169</v>
      </c>
      <c r="M77" s="59">
        <v>7360.4529300000004</v>
      </c>
      <c r="N77" s="60">
        <f>M76+M77</f>
        <v>7360.4529300000004</v>
      </c>
      <c r="O77" s="58" t="s">
        <v>169</v>
      </c>
      <c r="P77" s="81"/>
      <c r="Q77" s="81"/>
      <c r="R77" s="80"/>
    </row>
    <row r="78" spans="1:18" ht="15" customHeight="1" x14ac:dyDescent="0.25">
      <c r="A78" s="53"/>
      <c r="B78" s="55"/>
      <c r="C78" s="55" t="s">
        <v>232</v>
      </c>
      <c r="D78" s="153" t="s">
        <v>169</v>
      </c>
      <c r="E78" s="154">
        <v>0</v>
      </c>
      <c r="F78" s="156" t="s">
        <v>169</v>
      </c>
      <c r="G78" s="124" t="s">
        <v>169</v>
      </c>
      <c r="H78" s="149">
        <v>0</v>
      </c>
      <c r="I78" s="118" t="s">
        <v>169</v>
      </c>
      <c r="J78" s="153" t="s">
        <v>169</v>
      </c>
      <c r="K78" s="154">
        <v>0</v>
      </c>
      <c r="L78" s="156" t="s">
        <v>169</v>
      </c>
      <c r="M78" s="124" t="s">
        <v>169</v>
      </c>
      <c r="N78" s="149">
        <v>0</v>
      </c>
      <c r="O78" s="118" t="s">
        <v>169</v>
      </c>
      <c r="P78" s="86"/>
      <c r="Q78" s="81"/>
      <c r="R78" s="80"/>
    </row>
    <row r="79" spans="1:18" ht="15" customHeight="1" x14ac:dyDescent="0.25">
      <c r="A79" s="53"/>
      <c r="B79" s="55"/>
      <c r="C79" s="55" t="s">
        <v>233</v>
      </c>
      <c r="D79" s="153" t="s">
        <v>169</v>
      </c>
      <c r="E79" s="154">
        <v>0</v>
      </c>
      <c r="F79" s="155">
        <v>2842.9520499999999</v>
      </c>
      <c r="G79" s="124" t="s">
        <v>169</v>
      </c>
      <c r="H79" s="149">
        <v>0</v>
      </c>
      <c r="I79" s="146">
        <v>13984.573249999999</v>
      </c>
      <c r="J79" s="153" t="s">
        <v>169</v>
      </c>
      <c r="K79" s="154">
        <v>0</v>
      </c>
      <c r="L79" s="155">
        <v>10797.38005</v>
      </c>
      <c r="M79" s="124" t="s">
        <v>169</v>
      </c>
      <c r="N79" s="149">
        <v>0</v>
      </c>
      <c r="O79" s="146">
        <f>N74+N77+N78+N79</f>
        <v>7360.4529300000004</v>
      </c>
      <c r="P79" s="86"/>
      <c r="Q79" s="81"/>
      <c r="R79" s="84"/>
    </row>
    <row r="80" spans="1:18" ht="15" customHeight="1" x14ac:dyDescent="0.25">
      <c r="A80" s="53"/>
      <c r="B80" s="55" t="s">
        <v>202</v>
      </c>
      <c r="C80" s="55"/>
      <c r="D80" s="153" t="s">
        <v>169</v>
      </c>
      <c r="E80" s="154" t="s">
        <v>169</v>
      </c>
      <c r="F80" s="197"/>
      <c r="G80" s="124" t="s">
        <v>169</v>
      </c>
      <c r="H80" s="117" t="s">
        <v>169</v>
      </c>
      <c r="I80" s="125"/>
      <c r="J80" s="153" t="s">
        <v>169</v>
      </c>
      <c r="K80" s="154" t="s">
        <v>169</v>
      </c>
      <c r="L80" s="197"/>
      <c r="M80" s="124" t="s">
        <v>169</v>
      </c>
      <c r="N80" s="117" t="s">
        <v>169</v>
      </c>
      <c r="O80" s="125"/>
      <c r="P80" s="86"/>
      <c r="Q80" s="80"/>
      <c r="R80" s="84"/>
    </row>
    <row r="81" spans="1:18" ht="15" customHeight="1" x14ac:dyDescent="0.25">
      <c r="A81" s="53"/>
      <c r="B81" s="55" t="s">
        <v>242</v>
      </c>
      <c r="C81" s="55"/>
      <c r="D81" s="153" t="s">
        <v>169</v>
      </c>
      <c r="E81" s="154" t="s">
        <v>169</v>
      </c>
      <c r="F81" s="156" t="s">
        <v>169</v>
      </c>
      <c r="G81" s="124" t="s">
        <v>169</v>
      </c>
      <c r="H81" s="117" t="s">
        <v>169</v>
      </c>
      <c r="I81" s="118" t="s">
        <v>169</v>
      </c>
      <c r="J81" s="153" t="s">
        <v>169</v>
      </c>
      <c r="K81" s="154" t="s">
        <v>169</v>
      </c>
      <c r="L81" s="156" t="s">
        <v>169</v>
      </c>
      <c r="M81" s="124" t="s">
        <v>169</v>
      </c>
      <c r="N81" s="117" t="s">
        <v>169</v>
      </c>
      <c r="O81" s="118" t="s">
        <v>169</v>
      </c>
      <c r="P81" s="86"/>
      <c r="Q81" s="80"/>
      <c r="R81" s="80"/>
    </row>
    <row r="82" spans="1:18" ht="15" customHeight="1" x14ac:dyDescent="0.25">
      <c r="A82" s="53"/>
      <c r="B82" s="55"/>
      <c r="C82" s="55" t="s">
        <v>236</v>
      </c>
      <c r="D82" s="153" t="s">
        <v>169</v>
      </c>
      <c r="E82" s="198">
        <v>251.70703</v>
      </c>
      <c r="F82" s="156" t="s">
        <v>169</v>
      </c>
      <c r="G82" s="124" t="s">
        <v>169</v>
      </c>
      <c r="H82" s="117">
        <v>788.02660000000003</v>
      </c>
      <c r="I82" s="118" t="s">
        <v>169</v>
      </c>
      <c r="J82" s="153" t="s">
        <v>169</v>
      </c>
      <c r="K82" s="198">
        <v>560.64922000000001</v>
      </c>
      <c r="L82" s="156" t="s">
        <v>169</v>
      </c>
      <c r="M82" s="124" t="s">
        <v>169</v>
      </c>
      <c r="N82" s="117">
        <v>333.85230999999999</v>
      </c>
      <c r="O82" s="118" t="s">
        <v>169</v>
      </c>
      <c r="P82" s="86"/>
      <c r="Q82" s="81"/>
      <c r="R82" s="80"/>
    </row>
    <row r="83" spans="1:18" ht="15" customHeight="1" x14ac:dyDescent="0.25">
      <c r="A83" s="53"/>
      <c r="B83" s="55"/>
      <c r="C83" s="55" t="s">
        <v>243</v>
      </c>
      <c r="D83" s="153" t="s">
        <v>169</v>
      </c>
      <c r="E83" s="154">
        <v>0</v>
      </c>
      <c r="F83" s="156" t="s">
        <v>169</v>
      </c>
      <c r="G83" s="124" t="s">
        <v>169</v>
      </c>
      <c r="H83" s="117">
        <v>0</v>
      </c>
      <c r="I83" s="118" t="s">
        <v>169</v>
      </c>
      <c r="J83" s="153" t="s">
        <v>169</v>
      </c>
      <c r="K83" s="154">
        <v>0</v>
      </c>
      <c r="L83" s="156" t="s">
        <v>169</v>
      </c>
      <c r="M83" s="124" t="s">
        <v>169</v>
      </c>
      <c r="N83" s="117">
        <v>0</v>
      </c>
      <c r="O83" s="118" t="s">
        <v>169</v>
      </c>
      <c r="P83" s="86"/>
      <c r="Q83" s="81"/>
      <c r="R83" s="80"/>
    </row>
    <row r="84" spans="1:18" ht="15" customHeight="1" x14ac:dyDescent="0.25">
      <c r="A84" s="53"/>
      <c r="B84" s="55"/>
      <c r="C84" s="55" t="s">
        <v>238</v>
      </c>
      <c r="D84" s="153" t="s">
        <v>169</v>
      </c>
      <c r="E84" s="154">
        <v>0</v>
      </c>
      <c r="F84" s="155">
        <v>251.70703</v>
      </c>
      <c r="G84" s="124" t="s">
        <v>169</v>
      </c>
      <c r="H84" s="117">
        <v>0</v>
      </c>
      <c r="I84" s="146">
        <v>788.02660000000003</v>
      </c>
      <c r="J84" s="153" t="s">
        <v>169</v>
      </c>
      <c r="K84" s="154">
        <v>0</v>
      </c>
      <c r="L84" s="155">
        <v>560.64922000000001</v>
      </c>
      <c r="M84" s="124" t="s">
        <v>169</v>
      </c>
      <c r="N84" s="117">
        <v>0</v>
      </c>
      <c r="O84" s="146">
        <f>N82+N83+N84</f>
        <v>333.85230999999999</v>
      </c>
      <c r="P84" s="86"/>
      <c r="Q84" s="81"/>
      <c r="R84" s="84"/>
    </row>
    <row r="85" spans="1:18" ht="15" customHeight="1" x14ac:dyDescent="0.25">
      <c r="A85" s="53"/>
      <c r="B85" s="55" t="s">
        <v>244</v>
      </c>
      <c r="C85" s="55"/>
      <c r="D85" s="153" t="s">
        <v>169</v>
      </c>
      <c r="E85" s="154" t="s">
        <v>169</v>
      </c>
      <c r="F85" s="155">
        <v>1031.325</v>
      </c>
      <c r="G85" s="124" t="s">
        <v>169</v>
      </c>
      <c r="H85" s="117" t="s">
        <v>169</v>
      </c>
      <c r="I85" s="146">
        <v>5252.2749999999996</v>
      </c>
      <c r="J85" s="153" t="s">
        <v>169</v>
      </c>
      <c r="K85" s="154" t="s">
        <v>169</v>
      </c>
      <c r="L85" s="155">
        <v>4334.0860000000002</v>
      </c>
      <c r="M85" s="124" t="s">
        <v>169</v>
      </c>
      <c r="N85" s="117" t="s">
        <v>169</v>
      </c>
      <c r="O85" s="146">
        <v>2974.9630000000002</v>
      </c>
      <c r="P85" s="86"/>
      <c r="Q85" s="81"/>
      <c r="R85" s="84"/>
    </row>
    <row r="86" spans="1:18" ht="15" customHeight="1" x14ac:dyDescent="0.25">
      <c r="A86" s="53"/>
      <c r="B86" s="55" t="s">
        <v>203</v>
      </c>
      <c r="C86" s="55"/>
      <c r="D86" s="153" t="s">
        <v>169</v>
      </c>
      <c r="E86" s="154" t="s">
        <v>169</v>
      </c>
      <c r="F86" s="155">
        <v>86.889780000000002</v>
      </c>
      <c r="G86" s="124" t="s">
        <v>169</v>
      </c>
      <c r="H86" s="117" t="s">
        <v>169</v>
      </c>
      <c r="I86" s="146">
        <v>72.576980000000006</v>
      </c>
      <c r="J86" s="153" t="s">
        <v>169</v>
      </c>
      <c r="K86" s="154" t="s">
        <v>169</v>
      </c>
      <c r="L86" s="155">
        <v>514.64178000000004</v>
      </c>
      <c r="M86" s="124" t="s">
        <v>169</v>
      </c>
      <c r="N86" s="117" t="s">
        <v>169</v>
      </c>
      <c r="O86" s="146">
        <v>314.66563000000002</v>
      </c>
      <c r="P86" s="86"/>
      <c r="Q86" s="80"/>
      <c r="R86" s="84"/>
    </row>
    <row r="87" spans="1:18" ht="15" customHeight="1" x14ac:dyDescent="0.25">
      <c r="A87" s="53"/>
      <c r="B87" s="55" t="s">
        <v>204</v>
      </c>
      <c r="C87" s="55"/>
      <c r="D87" s="153" t="s">
        <v>169</v>
      </c>
      <c r="E87" s="154" t="s">
        <v>169</v>
      </c>
      <c r="F87" s="155">
        <v>1022.10094</v>
      </c>
      <c r="G87" s="124" t="s">
        <v>169</v>
      </c>
      <c r="H87" s="117" t="s">
        <v>169</v>
      </c>
      <c r="I87" s="146">
        <v>3239.1713800000002</v>
      </c>
      <c r="J87" s="153" t="s">
        <v>169</v>
      </c>
      <c r="K87" s="154" t="s">
        <v>169</v>
      </c>
      <c r="L87" s="155">
        <v>2771.8708799999999</v>
      </c>
      <c r="M87" s="124" t="s">
        <v>169</v>
      </c>
      <c r="N87" s="117" t="s">
        <v>169</v>
      </c>
      <c r="O87" s="146">
        <v>1844.53034</v>
      </c>
      <c r="P87" s="86"/>
      <c r="Q87" s="80"/>
      <c r="R87" s="84"/>
    </row>
    <row r="88" spans="1:18" ht="15" customHeight="1" x14ac:dyDescent="0.25">
      <c r="A88" s="53"/>
      <c r="B88" s="55" t="s">
        <v>205</v>
      </c>
      <c r="C88" s="55"/>
      <c r="D88" s="153" t="s">
        <v>169</v>
      </c>
      <c r="E88" s="154" t="s">
        <v>169</v>
      </c>
      <c r="F88" s="155">
        <v>1334.2</v>
      </c>
      <c r="G88" s="124" t="s">
        <v>169</v>
      </c>
      <c r="H88" s="117" t="s">
        <v>169</v>
      </c>
      <c r="I88" s="146">
        <v>5610.26127</v>
      </c>
      <c r="J88" s="153" t="s">
        <v>169</v>
      </c>
      <c r="K88" s="154" t="s">
        <v>169</v>
      </c>
      <c r="L88" s="155">
        <v>9955.16</v>
      </c>
      <c r="M88" s="124" t="s">
        <v>169</v>
      </c>
      <c r="N88" s="117" t="s">
        <v>169</v>
      </c>
      <c r="O88" s="146">
        <v>11758.302</v>
      </c>
      <c r="P88" s="86"/>
      <c r="Q88" s="80"/>
      <c r="R88" s="84"/>
    </row>
    <row r="89" spans="1:18" ht="15" customHeight="1" x14ac:dyDescent="0.25">
      <c r="A89" s="62"/>
      <c r="B89" s="78" t="s">
        <v>206</v>
      </c>
      <c r="C89" s="78"/>
      <c r="D89" s="199" t="s">
        <v>169</v>
      </c>
      <c r="E89" s="199" t="s">
        <v>169</v>
      </c>
      <c r="F89" s="200">
        <v>5632.271729999994</v>
      </c>
      <c r="G89" s="143" t="s">
        <v>169</v>
      </c>
      <c r="H89" s="143" t="s">
        <v>169</v>
      </c>
      <c r="I89" s="147">
        <v>33012.187899999961</v>
      </c>
      <c r="J89" s="199" t="s">
        <v>169</v>
      </c>
      <c r="K89" s="199" t="s">
        <v>169</v>
      </c>
      <c r="L89" s="200">
        <v>40393.93676000007</v>
      </c>
      <c r="M89" s="143" t="s">
        <v>169</v>
      </c>
      <c r="N89" s="143" t="s">
        <v>169</v>
      </c>
      <c r="O89" s="147">
        <f>O71+O72+O79+O80-O84-O85+O86-O87-O88</f>
        <v>29660.691899999973</v>
      </c>
      <c r="P89" s="86"/>
      <c r="Q89" s="80"/>
      <c r="R89" s="84"/>
    </row>
    <row r="90" spans="1:18" ht="15" customHeight="1" x14ac:dyDescent="0.25">
      <c r="A90" s="53"/>
      <c r="B90" s="55" t="s">
        <v>207</v>
      </c>
      <c r="C90" s="55"/>
      <c r="D90" s="153" t="s">
        <v>169</v>
      </c>
      <c r="E90" s="154" t="s">
        <v>169</v>
      </c>
      <c r="F90" s="197"/>
      <c r="G90" s="124" t="s">
        <v>169</v>
      </c>
      <c r="H90" s="117" t="s">
        <v>169</v>
      </c>
      <c r="I90" s="146"/>
      <c r="J90" s="153" t="s">
        <v>169</v>
      </c>
      <c r="K90" s="154" t="s">
        <v>169</v>
      </c>
      <c r="L90" s="197"/>
      <c r="M90" s="124" t="s">
        <v>169</v>
      </c>
      <c r="N90" s="117" t="s">
        <v>169</v>
      </c>
      <c r="O90" s="146"/>
      <c r="P90" s="86"/>
      <c r="Q90" s="80"/>
      <c r="R90" s="84"/>
    </row>
    <row r="91" spans="1:18" ht="15" customHeight="1" x14ac:dyDescent="0.25">
      <c r="A91" s="53"/>
      <c r="B91" s="55" t="s">
        <v>208</v>
      </c>
      <c r="C91" s="55"/>
      <c r="D91" s="153" t="s">
        <v>169</v>
      </c>
      <c r="E91" s="154" t="s">
        <v>169</v>
      </c>
      <c r="F91" s="197"/>
      <c r="G91" s="124" t="s">
        <v>169</v>
      </c>
      <c r="H91" s="117" t="s">
        <v>169</v>
      </c>
      <c r="I91" s="146"/>
      <c r="J91" s="153" t="s">
        <v>169</v>
      </c>
      <c r="K91" s="154" t="s">
        <v>169</v>
      </c>
      <c r="L91" s="197"/>
      <c r="M91" s="124" t="s">
        <v>169</v>
      </c>
      <c r="N91" s="117" t="s">
        <v>169</v>
      </c>
      <c r="O91" s="146"/>
      <c r="P91" s="86"/>
      <c r="Q91" s="80"/>
      <c r="R91" s="84"/>
    </row>
    <row r="92" spans="1:18" ht="15" customHeight="1" x14ac:dyDescent="0.25">
      <c r="A92" s="53"/>
      <c r="B92" s="55" t="s">
        <v>209</v>
      </c>
      <c r="C92" s="55"/>
      <c r="D92" s="153" t="s">
        <v>169</v>
      </c>
      <c r="E92" s="154" t="s">
        <v>169</v>
      </c>
      <c r="F92" s="197">
        <v>0</v>
      </c>
      <c r="G92" s="124" t="s">
        <v>169</v>
      </c>
      <c r="H92" s="117" t="s">
        <v>169</v>
      </c>
      <c r="I92" s="146">
        <v>0</v>
      </c>
      <c r="J92" s="153" t="s">
        <v>169</v>
      </c>
      <c r="K92" s="154" t="s">
        <v>169</v>
      </c>
      <c r="L92" s="197">
        <v>0</v>
      </c>
      <c r="M92" s="124" t="s">
        <v>169</v>
      </c>
      <c r="N92" s="117" t="s">
        <v>169</v>
      </c>
      <c r="O92" s="146">
        <v>0</v>
      </c>
      <c r="P92" s="86"/>
      <c r="Q92" s="80"/>
      <c r="R92" s="84"/>
    </row>
    <row r="93" spans="1:18" ht="15" customHeight="1" x14ac:dyDescent="0.25">
      <c r="A93" s="53"/>
      <c r="B93" s="55" t="s">
        <v>210</v>
      </c>
      <c r="C93" s="55"/>
      <c r="D93" s="153" t="s">
        <v>169</v>
      </c>
      <c r="E93" s="154" t="s">
        <v>169</v>
      </c>
      <c r="F93" s="197"/>
      <c r="G93" s="124" t="s">
        <v>169</v>
      </c>
      <c r="H93" s="117" t="s">
        <v>169</v>
      </c>
      <c r="I93" s="146"/>
      <c r="J93" s="153" t="s">
        <v>169</v>
      </c>
      <c r="K93" s="154" t="s">
        <v>169</v>
      </c>
      <c r="L93" s="197"/>
      <c r="M93" s="124" t="s">
        <v>169</v>
      </c>
      <c r="N93" s="117" t="s">
        <v>169</v>
      </c>
      <c r="O93" s="146"/>
      <c r="P93" s="86"/>
      <c r="Q93" s="80"/>
      <c r="R93" s="84"/>
    </row>
    <row r="94" spans="1:18" ht="15" customHeight="1" x14ac:dyDescent="0.25">
      <c r="A94" s="53"/>
      <c r="B94" s="55" t="s">
        <v>211</v>
      </c>
      <c r="C94" s="55"/>
      <c r="D94" s="153" t="s">
        <v>169</v>
      </c>
      <c r="E94" s="154" t="s">
        <v>169</v>
      </c>
      <c r="F94" s="155">
        <v>-55.636090000000003</v>
      </c>
      <c r="G94" s="124" t="s">
        <v>169</v>
      </c>
      <c r="H94" s="117" t="s">
        <v>169</v>
      </c>
      <c r="I94" s="146">
        <v>41.108800000000002</v>
      </c>
      <c r="J94" s="153" t="s">
        <v>169</v>
      </c>
      <c r="K94" s="154" t="s">
        <v>169</v>
      </c>
      <c r="L94" s="155">
        <v>34.517980000000001</v>
      </c>
      <c r="M94" s="124" t="s">
        <v>169</v>
      </c>
      <c r="N94" s="117" t="s">
        <v>169</v>
      </c>
      <c r="O94" s="146">
        <v>35.248249999999999</v>
      </c>
      <c r="P94" s="86"/>
      <c r="Q94" s="80"/>
      <c r="R94" s="84"/>
    </row>
    <row r="95" spans="1:18" ht="15" customHeight="1" x14ac:dyDescent="0.25">
      <c r="A95" s="62"/>
      <c r="B95" s="78" t="s">
        <v>212</v>
      </c>
      <c r="C95" s="78"/>
      <c r="D95" s="199" t="s">
        <v>169</v>
      </c>
      <c r="E95" s="201" t="s">
        <v>169</v>
      </c>
      <c r="F95" s="202">
        <v>5687.907819999994</v>
      </c>
      <c r="G95" s="143" t="s">
        <v>169</v>
      </c>
      <c r="H95" s="144" t="s">
        <v>169</v>
      </c>
      <c r="I95" s="148">
        <v>32971.079099999959</v>
      </c>
      <c r="J95" s="199" t="s">
        <v>169</v>
      </c>
      <c r="K95" s="201" t="s">
        <v>169</v>
      </c>
      <c r="L95" s="202">
        <v>40359.418780000073</v>
      </c>
      <c r="M95" s="143" t="s">
        <v>169</v>
      </c>
      <c r="N95" s="144" t="s">
        <v>169</v>
      </c>
      <c r="O95" s="148">
        <f>O89+O92-O93-O94</f>
        <v>29625.443649999972</v>
      </c>
      <c r="P95" s="86"/>
      <c r="Q95" s="80"/>
      <c r="R95" s="84"/>
    </row>
    <row r="96" spans="1:18" ht="15" customHeight="1" x14ac:dyDescent="0.25">
      <c r="A96" s="79" t="s">
        <v>247</v>
      </c>
    </row>
  </sheetData>
  <mergeCells count="7">
    <mergeCell ref="A2:R2"/>
    <mergeCell ref="A3:R3"/>
    <mergeCell ref="B29:C29"/>
    <mergeCell ref="G4:I4"/>
    <mergeCell ref="M4:O4"/>
    <mergeCell ref="J4:L4"/>
    <mergeCell ref="D4:F4"/>
  </mergeCells>
  <pageMargins left="0.70866141732283472" right="0.70866141732283472" top="0.78740157480314965" bottom="0.78740157480314965" header="0.31496062992125984" footer="0.31496062992125984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rozvaha</vt:lpstr>
      <vt:lpstr>výsledovka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slavikova</dc:creator>
  <cp:lastModifiedBy>Vrátilová Tereza</cp:lastModifiedBy>
  <cp:lastPrinted>2018-02-08T20:36:48Z</cp:lastPrinted>
  <dcterms:created xsi:type="dcterms:W3CDTF">2016-11-10T12:00:19Z</dcterms:created>
  <dcterms:modified xsi:type="dcterms:W3CDTF">2021-05-06T11:56:44Z</dcterms:modified>
</cp:coreProperties>
</file>